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2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96fe84bae2d77773/勉強/大工大/授業関連/データ構造とアルゴリズム２/"/>
    </mc:Choice>
  </mc:AlternateContent>
  <xr:revisionPtr revIDLastSave="1" documentId="8_{B4F0984B-9B42-47B3-9CBC-0B0E97FE59D1}" xr6:coauthVersionLast="47" xr6:coauthVersionMax="47" xr10:uidLastSave="{2CE7C73B-7D6B-4476-B965-0A05D97BF025}"/>
  <bookViews>
    <workbookView xWindow="780" yWindow="780" windowWidth="21600" windowHeight="11295" xr2:uid="{00000000-000D-0000-FFFF-FFFF00000000}"/>
  </bookViews>
  <sheets>
    <sheet name="説明" sheetId="2" r:id="rId1"/>
    <sheet name="測定値のグラフ" sheetId="1" r:id="rId2"/>
    <sheet name="理論値と測定値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M70" i="4" s="1"/>
  <c r="G70" i="4"/>
  <c r="E70" i="4"/>
  <c r="C70" i="4"/>
  <c r="M69" i="4"/>
  <c r="K69" i="4"/>
  <c r="I69" i="4"/>
  <c r="G69" i="4"/>
  <c r="E69" i="4"/>
  <c r="C69" i="4"/>
  <c r="M66" i="4"/>
  <c r="K66" i="4"/>
  <c r="I66" i="4"/>
  <c r="G66" i="4"/>
  <c r="E66" i="4"/>
  <c r="C66" i="4"/>
  <c r="M65" i="4"/>
  <c r="K65" i="4"/>
  <c r="I65" i="4"/>
  <c r="I63" i="4"/>
  <c r="G63" i="4"/>
  <c r="E63" i="4"/>
  <c r="C63" i="4"/>
  <c r="M62" i="4"/>
  <c r="K62" i="4"/>
  <c r="I62" i="4"/>
  <c r="G62" i="4"/>
  <c r="E62" i="4"/>
  <c r="E59" i="4"/>
  <c r="C59" i="4"/>
  <c r="M58" i="4"/>
  <c r="K58" i="4"/>
  <c r="I58" i="4"/>
  <c r="G58" i="4"/>
  <c r="E58" i="4"/>
  <c r="C58" i="4"/>
  <c r="M57" i="4"/>
  <c r="M55" i="4"/>
  <c r="K55" i="4"/>
  <c r="I55" i="4"/>
  <c r="G55" i="4"/>
  <c r="E55" i="4"/>
  <c r="C55" i="4"/>
  <c r="M54" i="4"/>
  <c r="K54" i="4"/>
  <c r="I54" i="4"/>
  <c r="I52" i="4"/>
  <c r="G52" i="4"/>
  <c r="E52" i="4"/>
  <c r="C52" i="4"/>
  <c r="M51" i="4"/>
  <c r="K51" i="4"/>
  <c r="I51" i="4"/>
  <c r="G51" i="4"/>
  <c r="E51" i="4"/>
  <c r="E47" i="4"/>
  <c r="C47" i="4"/>
  <c r="M46" i="4"/>
  <c r="K46" i="4"/>
  <c r="I46" i="4"/>
  <c r="G46" i="4"/>
  <c r="E46" i="4"/>
  <c r="C46" i="4"/>
  <c r="M45" i="4"/>
  <c r="M43" i="4"/>
  <c r="K43" i="4"/>
  <c r="I43" i="4"/>
  <c r="G43" i="4"/>
  <c r="E43" i="4"/>
  <c r="C43" i="4"/>
  <c r="M42" i="4"/>
  <c r="K42" i="4"/>
  <c r="I42" i="4"/>
  <c r="I40" i="4"/>
  <c r="G40" i="4"/>
  <c r="E40" i="4"/>
  <c r="C40" i="4"/>
  <c r="M39" i="4"/>
  <c r="K39" i="4"/>
  <c r="I39" i="4"/>
  <c r="G39" i="4"/>
  <c r="E39" i="4"/>
  <c r="E36" i="4"/>
  <c r="C36" i="4"/>
  <c r="M35" i="4"/>
  <c r="K35" i="4"/>
  <c r="I35" i="4"/>
  <c r="G35" i="4"/>
  <c r="E35" i="4"/>
  <c r="C35" i="4"/>
  <c r="M34" i="4"/>
  <c r="M32" i="4"/>
  <c r="K32" i="4"/>
  <c r="I32" i="4"/>
  <c r="G32" i="4"/>
  <c r="E32" i="4"/>
  <c r="C32" i="4"/>
  <c r="M31" i="4"/>
  <c r="K31" i="4"/>
  <c r="I31" i="4"/>
  <c r="I29" i="4"/>
  <c r="G29" i="4"/>
  <c r="E29" i="4"/>
  <c r="C29" i="4"/>
  <c r="M28" i="4"/>
  <c r="K28" i="4"/>
  <c r="I28" i="4"/>
  <c r="G28" i="4"/>
  <c r="E28" i="4"/>
  <c r="C6" i="4"/>
  <c r="E6" i="4"/>
  <c r="C7" i="4"/>
  <c r="E7" i="4"/>
  <c r="C8" i="4"/>
  <c r="E8" i="4"/>
  <c r="C9" i="4"/>
  <c r="E9" i="4"/>
  <c r="E16" i="4"/>
  <c r="C17" i="4"/>
  <c r="E17" i="4"/>
  <c r="C18" i="4"/>
  <c r="E18" i="4"/>
  <c r="C19" i="4"/>
  <c r="E19" i="4"/>
  <c r="K4" i="4"/>
  <c r="M4" i="4"/>
  <c r="G5" i="4"/>
  <c r="I5" i="4"/>
  <c r="K5" i="4"/>
  <c r="M5" i="4"/>
  <c r="G6" i="4"/>
  <c r="I6" i="4"/>
  <c r="I9" i="4"/>
  <c r="K9" i="4"/>
  <c r="M9" i="4"/>
  <c r="G10" i="4"/>
  <c r="I10" i="4"/>
  <c r="K10" i="4"/>
  <c r="M10" i="4"/>
  <c r="G11" i="4"/>
  <c r="I11" i="4"/>
  <c r="M14" i="4"/>
  <c r="G15" i="4"/>
  <c r="I15" i="4"/>
  <c r="K15" i="4"/>
  <c r="M15" i="4"/>
  <c r="G16" i="4"/>
  <c r="I16" i="4"/>
  <c r="M18" i="4"/>
  <c r="G19" i="4"/>
  <c r="I19" i="4"/>
  <c r="K19" i="4"/>
  <c r="M19" i="4"/>
  <c r="G20" i="4"/>
  <c r="I20" i="4"/>
  <c r="K20" i="4"/>
  <c r="M20" i="4"/>
  <c r="I23" i="4"/>
  <c r="K23" i="4"/>
  <c r="M23" i="4"/>
  <c r="M3" i="4"/>
  <c r="K3" i="4"/>
  <c r="I3" i="4"/>
  <c r="G3" i="4"/>
  <c r="E3" i="4"/>
  <c r="B70" i="4"/>
  <c r="B59" i="4"/>
  <c r="B47" i="4"/>
  <c r="B36" i="4"/>
  <c r="B23" i="4"/>
  <c r="B12" i="4"/>
  <c r="B69" i="4"/>
  <c r="B58" i="4"/>
  <c r="B46" i="4"/>
  <c r="B35" i="4"/>
  <c r="B22" i="4"/>
  <c r="B11" i="4"/>
  <c r="B68" i="4"/>
  <c r="B57" i="4"/>
  <c r="B45" i="4"/>
  <c r="B34" i="4"/>
  <c r="B21" i="4"/>
  <c r="B10" i="4"/>
  <c r="B67" i="4"/>
  <c r="B56" i="4"/>
  <c r="B44" i="4"/>
  <c r="B33" i="4"/>
  <c r="B20" i="4"/>
  <c r="B9" i="4"/>
  <c r="B66" i="4"/>
  <c r="B55" i="4"/>
  <c r="B43" i="4"/>
  <c r="B32" i="4"/>
  <c r="B19" i="4"/>
  <c r="B8" i="4"/>
  <c r="B65" i="4"/>
  <c r="B54" i="4"/>
  <c r="B42" i="4"/>
  <c r="B31" i="4"/>
  <c r="B18" i="4"/>
  <c r="B7" i="4"/>
  <c r="F7" i="4" s="1"/>
  <c r="B64" i="4"/>
  <c r="B53" i="4"/>
  <c r="B41" i="4"/>
  <c r="B30" i="4"/>
  <c r="B17" i="4"/>
  <c r="D17" i="4" s="1"/>
  <c r="B6" i="4"/>
  <c r="H6" i="4" s="1"/>
  <c r="B63" i="4"/>
  <c r="B52" i="4"/>
  <c r="B40" i="4"/>
  <c r="B29" i="4"/>
  <c r="B16" i="4"/>
  <c r="B5" i="4"/>
  <c r="B62" i="4"/>
  <c r="B51" i="4"/>
  <c r="B39" i="4"/>
  <c r="B28" i="4"/>
  <c r="B15" i="4"/>
  <c r="B4" i="4"/>
  <c r="B61" i="4"/>
  <c r="B50" i="4"/>
  <c r="B38" i="4"/>
  <c r="B27" i="4"/>
  <c r="B14" i="4"/>
  <c r="N14" i="4" s="1"/>
  <c r="B3" i="4"/>
  <c r="B3" i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J6" i="4" l="1"/>
  <c r="F47" i="4"/>
  <c r="H52" i="4"/>
  <c r="J55" i="4"/>
  <c r="D66" i="4"/>
  <c r="J52" i="4"/>
  <c r="L55" i="4"/>
  <c r="D63" i="4"/>
  <c r="D59" i="4"/>
  <c r="F63" i="4"/>
  <c r="H66" i="4"/>
  <c r="D9" i="4"/>
  <c r="J29" i="4"/>
  <c r="F59" i="4"/>
  <c r="H63" i="4"/>
  <c r="J63" i="4"/>
  <c r="D70" i="4"/>
  <c r="F17" i="4"/>
  <c r="N34" i="4"/>
  <c r="F36" i="4"/>
  <c r="H62" i="4"/>
  <c r="F70" i="4"/>
  <c r="J40" i="4"/>
  <c r="H58" i="4"/>
  <c r="H70" i="4"/>
  <c r="H55" i="4"/>
  <c r="J58" i="4"/>
  <c r="K14" i="4"/>
  <c r="L14" i="4" s="1"/>
  <c r="C16" i="4"/>
  <c r="K40" i="4"/>
  <c r="L40" i="4" s="1"/>
  <c r="C56" i="4"/>
  <c r="D56" i="4" s="1"/>
  <c r="E15" i="4"/>
  <c r="E56" i="4"/>
  <c r="F56" i="4" s="1"/>
  <c r="K8" i="4"/>
  <c r="L8" i="4" s="1"/>
  <c r="K47" i="4"/>
  <c r="L47" i="4" s="1"/>
  <c r="G22" i="4"/>
  <c r="G18" i="4"/>
  <c r="H18" i="4" s="1"/>
  <c r="M12" i="4"/>
  <c r="G8" i="4"/>
  <c r="E22" i="4"/>
  <c r="C14" i="4"/>
  <c r="D14" i="4" s="1"/>
  <c r="C27" i="4"/>
  <c r="D27" i="4" s="1"/>
  <c r="G30" i="4"/>
  <c r="H30" i="4" s="1"/>
  <c r="K33" i="4"/>
  <c r="L33" i="4" s="1"/>
  <c r="C38" i="4"/>
  <c r="D38" i="4" s="1"/>
  <c r="G41" i="4"/>
  <c r="K44" i="4"/>
  <c r="L44" i="4" s="1"/>
  <c r="C50" i="4"/>
  <c r="G53" i="4"/>
  <c r="K56" i="4"/>
  <c r="L56" i="4" s="1"/>
  <c r="C61" i="4"/>
  <c r="G64" i="4"/>
  <c r="M67" i="4"/>
  <c r="L65" i="4"/>
  <c r="K18" i="4"/>
  <c r="G47" i="4"/>
  <c r="H47" i="4" s="1"/>
  <c r="G4" i="4"/>
  <c r="H4" i="4" s="1"/>
  <c r="I14" i="4"/>
  <c r="J14" i="4" s="1"/>
  <c r="K36" i="4"/>
  <c r="L36" i="4" s="1"/>
  <c r="G56" i="4"/>
  <c r="H56" i="4" s="1"/>
  <c r="I8" i="4"/>
  <c r="J8" i="4" s="1"/>
  <c r="K67" i="4"/>
  <c r="L67" i="4" s="1"/>
  <c r="J23" i="4"/>
  <c r="M17" i="4"/>
  <c r="N17" i="4" s="1"/>
  <c r="K12" i="4"/>
  <c r="L12" i="4" s="1"/>
  <c r="M7" i="4"/>
  <c r="E12" i="4"/>
  <c r="E27" i="4"/>
  <c r="I30" i="4"/>
  <c r="J30" i="4" s="1"/>
  <c r="M33" i="4"/>
  <c r="N33" i="4" s="1"/>
  <c r="E38" i="4"/>
  <c r="I41" i="4"/>
  <c r="M44" i="4"/>
  <c r="E50" i="4"/>
  <c r="I53" i="4"/>
  <c r="J53" i="4" s="1"/>
  <c r="M56" i="4"/>
  <c r="N56" i="4" s="1"/>
  <c r="E61" i="4"/>
  <c r="I64" i="4"/>
  <c r="J64" i="4" s="1"/>
  <c r="C68" i="4"/>
  <c r="D10" i="4"/>
  <c r="L54" i="4"/>
  <c r="G23" i="4"/>
  <c r="H23" i="4" s="1"/>
  <c r="E5" i="4"/>
  <c r="F5" i="4" s="1"/>
  <c r="C44" i="4"/>
  <c r="D44" i="4" s="1"/>
  <c r="K63" i="4"/>
  <c r="L63" i="4" s="1"/>
  <c r="M29" i="4"/>
  <c r="E67" i="4"/>
  <c r="E23" i="4"/>
  <c r="G33" i="4"/>
  <c r="H33" i="4" s="1"/>
  <c r="C53" i="4"/>
  <c r="D53" i="4" s="1"/>
  <c r="D69" i="4"/>
  <c r="C4" i="4"/>
  <c r="E41" i="4"/>
  <c r="F41" i="4" s="1"/>
  <c r="M47" i="4"/>
  <c r="N47" i="4" s="1"/>
  <c r="N9" i="4"/>
  <c r="M21" i="4"/>
  <c r="N21" i="4" s="1"/>
  <c r="K17" i="4"/>
  <c r="I12" i="4"/>
  <c r="J12" i="4" s="1"/>
  <c r="K7" i="4"/>
  <c r="L7" i="4" s="1"/>
  <c r="C22" i="4"/>
  <c r="D22" i="4" s="1"/>
  <c r="C12" i="4"/>
  <c r="D12" i="4" s="1"/>
  <c r="G27" i="4"/>
  <c r="H27" i="4" s="1"/>
  <c r="K30" i="4"/>
  <c r="L30" i="4" s="1"/>
  <c r="C34" i="4"/>
  <c r="D34" i="4" s="1"/>
  <c r="G38" i="4"/>
  <c r="K41" i="4"/>
  <c r="C45" i="4"/>
  <c r="G50" i="4"/>
  <c r="K53" i="4"/>
  <c r="C57" i="4"/>
  <c r="G61" i="4"/>
  <c r="K64" i="4"/>
  <c r="E68" i="4"/>
  <c r="G36" i="4"/>
  <c r="H36" i="4" s="1"/>
  <c r="C67" i="4"/>
  <c r="D67" i="4" s="1"/>
  <c r="E33" i="4"/>
  <c r="F33" i="4" s="1"/>
  <c r="M52" i="4"/>
  <c r="N52" i="4" s="1"/>
  <c r="J5" i="4"/>
  <c r="E4" i="4"/>
  <c r="G44" i="4"/>
  <c r="H44" i="4" s="1"/>
  <c r="G67" i="4"/>
  <c r="H67" i="4" s="1"/>
  <c r="I22" i="4"/>
  <c r="E30" i="4"/>
  <c r="F30" i="4" s="1"/>
  <c r="M59" i="4"/>
  <c r="N59" i="4" s="1"/>
  <c r="D20" i="4"/>
  <c r="K21" i="4"/>
  <c r="I17" i="4"/>
  <c r="I7" i="4"/>
  <c r="J7" i="4" s="1"/>
  <c r="E21" i="4"/>
  <c r="E11" i="4"/>
  <c r="I27" i="4"/>
  <c r="M30" i="4"/>
  <c r="N30" i="4" s="1"/>
  <c r="E34" i="4"/>
  <c r="I38" i="4"/>
  <c r="J38" i="4" s="1"/>
  <c r="M41" i="4"/>
  <c r="E45" i="4"/>
  <c r="I50" i="4"/>
  <c r="M53" i="4"/>
  <c r="E57" i="4"/>
  <c r="I61" i="4"/>
  <c r="J61" i="4" s="1"/>
  <c r="M64" i="4"/>
  <c r="N64" i="4" s="1"/>
  <c r="G68" i="4"/>
  <c r="H68" i="4" s="1"/>
  <c r="D21" i="4"/>
  <c r="I4" i="4"/>
  <c r="J4" i="4" s="1"/>
  <c r="K29" i="4"/>
  <c r="L29" i="4" s="1"/>
  <c r="K52" i="4"/>
  <c r="L52" i="4" s="1"/>
  <c r="I36" i="4"/>
  <c r="J36" i="4" s="1"/>
  <c r="I59" i="4"/>
  <c r="J59" i="4" s="1"/>
  <c r="C30" i="4"/>
  <c r="D30" i="4" s="1"/>
  <c r="K59" i="4"/>
  <c r="L59" i="4" s="1"/>
  <c r="E14" i="4"/>
  <c r="E64" i="4"/>
  <c r="I21" i="4"/>
  <c r="J21" i="4" s="1"/>
  <c r="G17" i="4"/>
  <c r="G12" i="4"/>
  <c r="H12" i="4" s="1"/>
  <c r="G7" i="4"/>
  <c r="H7" i="4" s="1"/>
  <c r="C21" i="4"/>
  <c r="C11" i="4"/>
  <c r="D11" i="4" s="1"/>
  <c r="K27" i="4"/>
  <c r="L27" i="4" s="1"/>
  <c r="C31" i="4"/>
  <c r="G34" i="4"/>
  <c r="H34" i="4" s="1"/>
  <c r="K38" i="4"/>
  <c r="L38" i="4" s="1"/>
  <c r="C42" i="4"/>
  <c r="G45" i="4"/>
  <c r="H45" i="4" s="1"/>
  <c r="K50" i="4"/>
  <c r="L50" i="4" s="1"/>
  <c r="C54" i="4"/>
  <c r="G57" i="4"/>
  <c r="K61" i="4"/>
  <c r="C65" i="4"/>
  <c r="I68" i="4"/>
  <c r="J68" i="4" s="1"/>
  <c r="G9" i="4"/>
  <c r="H9" i="4" s="1"/>
  <c r="C33" i="4"/>
  <c r="D33" i="4" s="1"/>
  <c r="G59" i="4"/>
  <c r="H59" i="4" s="1"/>
  <c r="M8" i="4"/>
  <c r="N8" i="4" s="1"/>
  <c r="E44" i="4"/>
  <c r="F44" i="4" s="1"/>
  <c r="I18" i="4"/>
  <c r="J18" i="4" s="1"/>
  <c r="C23" i="4"/>
  <c r="D23" i="4" s="1"/>
  <c r="I33" i="4"/>
  <c r="J33" i="4" s="1"/>
  <c r="I44" i="4"/>
  <c r="J44" i="4" s="1"/>
  <c r="E53" i="4"/>
  <c r="F53" i="4" s="1"/>
  <c r="L17" i="4"/>
  <c r="M16" i="4"/>
  <c r="N16" i="4" s="1"/>
  <c r="M11" i="4"/>
  <c r="N11" i="4" s="1"/>
  <c r="M6" i="4"/>
  <c r="N6" i="4" s="1"/>
  <c r="E20" i="4"/>
  <c r="F20" i="4" s="1"/>
  <c r="E10" i="4"/>
  <c r="M27" i="4"/>
  <c r="E31" i="4"/>
  <c r="I34" i="4"/>
  <c r="M38" i="4"/>
  <c r="N38" i="4" s="1"/>
  <c r="E42" i="4"/>
  <c r="F42" i="4" s="1"/>
  <c r="I45" i="4"/>
  <c r="M50" i="4"/>
  <c r="N50" i="4" s="1"/>
  <c r="E54" i="4"/>
  <c r="I57" i="4"/>
  <c r="M61" i="4"/>
  <c r="N61" i="4" s="1"/>
  <c r="E65" i="4"/>
  <c r="K68" i="4"/>
  <c r="L68" i="4" s="1"/>
  <c r="M22" i="4"/>
  <c r="N22" i="4" s="1"/>
  <c r="C5" i="4"/>
  <c r="M40" i="4"/>
  <c r="N40" i="4" s="1"/>
  <c r="I47" i="4"/>
  <c r="J47" i="4" s="1"/>
  <c r="M63" i="4"/>
  <c r="N63" i="4" s="1"/>
  <c r="K22" i="4"/>
  <c r="L22" i="4" s="1"/>
  <c r="C15" i="4"/>
  <c r="C41" i="4"/>
  <c r="C64" i="4"/>
  <c r="G14" i="4"/>
  <c r="H14" i="4" s="1"/>
  <c r="M36" i="4"/>
  <c r="N36" i="4" s="1"/>
  <c r="I56" i="4"/>
  <c r="J56" i="4" s="1"/>
  <c r="H3" i="4"/>
  <c r="C3" i="4"/>
  <c r="G21" i="4"/>
  <c r="H21" i="4" s="1"/>
  <c r="K16" i="4"/>
  <c r="K11" i="4"/>
  <c r="L11" i="4" s="1"/>
  <c r="K6" i="4"/>
  <c r="L6" i="4" s="1"/>
  <c r="C20" i="4"/>
  <c r="C10" i="4"/>
  <c r="C28" i="4"/>
  <c r="D28" i="4" s="1"/>
  <c r="G31" i="4"/>
  <c r="H31" i="4" s="1"/>
  <c r="K34" i="4"/>
  <c r="L34" i="4" s="1"/>
  <c r="C39" i="4"/>
  <c r="D39" i="4" s="1"/>
  <c r="G42" i="4"/>
  <c r="H42" i="4" s="1"/>
  <c r="K45" i="4"/>
  <c r="L45" i="4" s="1"/>
  <c r="C51" i="4"/>
  <c r="D51" i="4" s="1"/>
  <c r="G54" i="4"/>
  <c r="K57" i="4"/>
  <c r="C62" i="4"/>
  <c r="G65" i="4"/>
  <c r="M68" i="4"/>
  <c r="F67" i="4"/>
  <c r="D64" i="4"/>
  <c r="H64" i="4"/>
  <c r="L64" i="4"/>
  <c r="F64" i="4"/>
  <c r="D50" i="4"/>
  <c r="F50" i="4"/>
  <c r="H50" i="4"/>
  <c r="L53" i="4"/>
  <c r="J50" i="4"/>
  <c r="N53" i="4"/>
  <c r="H53" i="4"/>
  <c r="H41" i="4"/>
  <c r="F38" i="4"/>
  <c r="J41" i="4"/>
  <c r="N44" i="4"/>
  <c r="H38" i="4"/>
  <c r="L41" i="4"/>
  <c r="N41" i="4"/>
  <c r="F45" i="4"/>
  <c r="D41" i="4"/>
  <c r="D45" i="4"/>
  <c r="F27" i="4"/>
  <c r="J27" i="4"/>
  <c r="N27" i="4"/>
  <c r="J34" i="4"/>
  <c r="F34" i="4"/>
  <c r="J17" i="4"/>
  <c r="F14" i="4"/>
  <c r="H17" i="4"/>
  <c r="F21" i="4"/>
  <c r="N20" i="4"/>
  <c r="L20" i="4"/>
  <c r="N23" i="4"/>
  <c r="J20" i="4"/>
  <c r="L23" i="4"/>
  <c r="H20" i="4"/>
  <c r="N7" i="4"/>
  <c r="J10" i="4"/>
  <c r="N10" i="4"/>
  <c r="F10" i="4"/>
  <c r="H10" i="4"/>
  <c r="D7" i="4"/>
  <c r="L10" i="4"/>
  <c r="J9" i="4"/>
  <c r="F9" i="4"/>
  <c r="N5" i="4"/>
  <c r="F23" i="4"/>
  <c r="F16" i="4"/>
  <c r="I70" i="4"/>
  <c r="J70" i="4" s="1"/>
  <c r="D8" i="4"/>
  <c r="D58" i="4"/>
  <c r="K70" i="4"/>
  <c r="L70" i="4" s="1"/>
  <c r="H51" i="4"/>
  <c r="I67" i="4"/>
  <c r="J67" i="4" s="1"/>
  <c r="J65" i="4"/>
  <c r="L4" i="4"/>
  <c r="N4" i="4"/>
  <c r="D16" i="4"/>
  <c r="D15" i="4"/>
  <c r="N15" i="4"/>
  <c r="J22" i="4"/>
  <c r="H22" i="4"/>
  <c r="L58" i="4"/>
  <c r="N62" i="4"/>
  <c r="L15" i="4"/>
  <c r="N29" i="4"/>
  <c r="F66" i="4"/>
  <c r="F69" i="4"/>
  <c r="J19" i="4"/>
  <c r="L19" i="4"/>
  <c r="N19" i="4"/>
  <c r="J62" i="4"/>
  <c r="H5" i="4"/>
  <c r="N32" i="4"/>
  <c r="N65" i="4"/>
  <c r="D5" i="4"/>
  <c r="H69" i="4"/>
  <c r="H11" i="4"/>
  <c r="N66" i="4"/>
  <c r="N69" i="4"/>
  <c r="N58" i="4"/>
  <c r="N55" i="4"/>
  <c r="L69" i="4"/>
  <c r="F12" i="4"/>
  <c r="N12" i="4"/>
  <c r="F4" i="4"/>
  <c r="H8" i="4"/>
  <c r="J69" i="4"/>
  <c r="H15" i="4"/>
  <c r="D42" i="4"/>
  <c r="F8" i="4"/>
  <c r="F15" i="4"/>
  <c r="L62" i="4"/>
  <c r="N68" i="4"/>
  <c r="H16" i="4"/>
  <c r="L5" i="4"/>
  <c r="N43" i="4"/>
  <c r="J11" i="4"/>
  <c r="J15" i="4"/>
  <c r="D4" i="4"/>
  <c r="J66" i="4"/>
  <c r="L66" i="4"/>
  <c r="D31" i="4"/>
  <c r="D18" i="4"/>
  <c r="L18" i="4"/>
  <c r="F18" i="4"/>
  <c r="F22" i="4"/>
  <c r="F31" i="4"/>
  <c r="D57" i="4"/>
  <c r="D61" i="4"/>
  <c r="F28" i="4"/>
  <c r="F39" i="4"/>
  <c r="F51" i="4"/>
  <c r="F54" i="4"/>
  <c r="F61" i="4"/>
  <c r="H28" i="4"/>
  <c r="L31" i="4"/>
  <c r="H39" i="4"/>
  <c r="D46" i="4"/>
  <c r="H54" i="4"/>
  <c r="H57" i="4"/>
  <c r="H61" i="4"/>
  <c r="J28" i="4"/>
  <c r="N31" i="4"/>
  <c r="J39" i="4"/>
  <c r="F46" i="4"/>
  <c r="J54" i="4"/>
  <c r="H19" i="4"/>
  <c r="D6" i="4"/>
  <c r="D29" i="4"/>
  <c r="H32" i="4"/>
  <c r="L35" i="4"/>
  <c r="D40" i="4"/>
  <c r="H43" i="4"/>
  <c r="L46" i="4"/>
  <c r="N51" i="4"/>
  <c r="N54" i="4"/>
  <c r="D62" i="4"/>
  <c r="D65" i="4"/>
  <c r="D68" i="4"/>
  <c r="N18" i="4"/>
  <c r="L9" i="4"/>
  <c r="F29" i="4"/>
  <c r="J32" i="4"/>
  <c r="N35" i="4"/>
  <c r="F40" i="4"/>
  <c r="J43" i="4"/>
  <c r="N46" i="4"/>
  <c r="D52" i="4"/>
  <c r="D55" i="4"/>
  <c r="F62" i="4"/>
  <c r="F65" i="4"/>
  <c r="F68" i="4"/>
  <c r="L21" i="4"/>
  <c r="F11" i="4"/>
  <c r="H29" i="4"/>
  <c r="L32" i="4"/>
  <c r="D36" i="4"/>
  <c r="H40" i="4"/>
  <c r="L43" i="4"/>
  <c r="D47" i="4"/>
  <c r="F52" i="4"/>
  <c r="F55" i="4"/>
  <c r="F58" i="4"/>
  <c r="H65" i="4"/>
  <c r="J45" i="4"/>
  <c r="D54" i="4"/>
  <c r="J31" i="4"/>
  <c r="J42" i="4"/>
  <c r="N45" i="4"/>
  <c r="F57" i="4"/>
  <c r="D35" i="4"/>
  <c r="L42" i="4"/>
  <c r="F35" i="4"/>
  <c r="N42" i="4"/>
  <c r="J57" i="4"/>
  <c r="L16" i="4"/>
  <c r="F19" i="4"/>
  <c r="L28" i="4"/>
  <c r="D32" i="4"/>
  <c r="H35" i="4"/>
  <c r="L39" i="4"/>
  <c r="D43" i="4"/>
  <c r="H46" i="4"/>
  <c r="J51" i="4"/>
  <c r="L57" i="4"/>
  <c r="L61" i="4"/>
  <c r="J16" i="4"/>
  <c r="D19" i="4"/>
  <c r="F6" i="4"/>
  <c r="N28" i="4"/>
  <c r="F32" i="4"/>
  <c r="J35" i="4"/>
  <c r="N39" i="4"/>
  <c r="F43" i="4"/>
  <c r="J46" i="4"/>
  <c r="L51" i="4"/>
  <c r="N57" i="4"/>
  <c r="N67" i="4"/>
  <c r="N70" i="4"/>
  <c r="D3" i="4"/>
  <c r="F3" i="4"/>
  <c r="J3" i="4"/>
  <c r="N3" i="4"/>
  <c r="L3" i="4"/>
</calcChain>
</file>

<file path=xl/sharedStrings.xml><?xml version="1.0" encoding="utf-8"?>
<sst xmlns="http://schemas.openxmlformats.org/spreadsheetml/2006/main" count="126" uniqueCount="27">
  <si>
    <t>データ数</t>
  </si>
  <si>
    <t>昇順</t>
  </si>
  <si>
    <t>降順</t>
  </si>
  <si>
    <t>ランダム</t>
  </si>
  <si>
    <t>比較回数</t>
  </si>
  <si>
    <t>交換回数</t>
  </si>
  <si>
    <t>※黄色の部分を埋めること．値は適当な値を入れている</t>
    <rPh sb="1" eb="3">
      <t>キイロ</t>
    </rPh>
    <rPh sb="4" eb="6">
      <t>ブブン</t>
    </rPh>
    <rPh sb="7" eb="8">
      <t>ウ</t>
    </rPh>
    <rPh sb="13" eb="14">
      <t>アタイ</t>
    </rPh>
    <rPh sb="15" eb="17">
      <t>テキトウ</t>
    </rPh>
    <rPh sb="18" eb="19">
      <t>アタイ</t>
    </rPh>
    <rPh sb="20" eb="21">
      <t>イ</t>
    </rPh>
    <phoneticPr fontId="1"/>
  </si>
  <si>
    <t>昇順　比較</t>
    <rPh sb="0" eb="2">
      <t>ショウジュン</t>
    </rPh>
    <rPh sb="3" eb="5">
      <t>ヒカク</t>
    </rPh>
    <phoneticPr fontId="1"/>
  </si>
  <si>
    <t>昇順　交換</t>
    <rPh sb="0" eb="2">
      <t>ショウジュン</t>
    </rPh>
    <rPh sb="3" eb="5">
      <t>コウカン</t>
    </rPh>
    <phoneticPr fontId="1"/>
  </si>
  <si>
    <t>ランダム　比較</t>
    <rPh sb="5" eb="7">
      <t>ヒカク</t>
    </rPh>
    <phoneticPr fontId="1"/>
  </si>
  <si>
    <t>ランダム　交換</t>
    <rPh sb="5" eb="7">
      <t>コウカン</t>
    </rPh>
    <phoneticPr fontId="1"/>
  </si>
  <si>
    <t>降順　比較</t>
    <rPh sb="0" eb="2">
      <t>コウジュン</t>
    </rPh>
    <rPh sb="3" eb="5">
      <t>ヒカク</t>
    </rPh>
    <phoneticPr fontId="1"/>
  </si>
  <si>
    <t>降順　交換</t>
    <rPh sb="0" eb="2">
      <t>コウジュン</t>
    </rPh>
    <rPh sb="3" eb="5">
      <t>コウカン</t>
    </rPh>
    <phoneticPr fontId="1"/>
  </si>
  <si>
    <t>このExcelシートは、データ構造とアルゴリズムⅡのレポートのためのものです。</t>
    <rPh sb="15" eb="17">
      <t>コウゾウ</t>
    </rPh>
    <phoneticPr fontId="1"/>
  </si>
  <si>
    <t>各タブに測定値を入力することで、グラフを作成することができます</t>
    <rPh sb="0" eb="1">
      <t>カク</t>
    </rPh>
    <rPh sb="4" eb="7">
      <t>ソクテイチ</t>
    </rPh>
    <rPh sb="8" eb="10">
      <t>ニュウリョク</t>
    </rPh>
    <rPh sb="20" eb="22">
      <t>サクセイ</t>
    </rPh>
    <phoneticPr fontId="1"/>
  </si>
  <si>
    <t>必要に応じてデータを入力してください。</t>
    <rPh sb="0" eb="2">
      <t>ヒツヨウ</t>
    </rPh>
    <rPh sb="3" eb="4">
      <t>オウ</t>
    </rPh>
    <rPh sb="10" eb="12">
      <t>ニュウリョク</t>
    </rPh>
    <phoneticPr fontId="1"/>
  </si>
  <si>
    <t>そのあとにグラフをコピーして、テンプレートのWORDに貼り付けてください。</t>
    <rPh sb="27" eb="28">
      <t>ハ</t>
    </rPh>
    <rPh sb="29" eb="30">
      <t>ツ</t>
    </rPh>
    <phoneticPr fontId="1"/>
  </si>
  <si>
    <t xml:space="preserve">c = </t>
    <phoneticPr fontId="1"/>
  </si>
  <si>
    <t>g(n) = 1</t>
    <phoneticPr fontId="1"/>
  </si>
  <si>
    <t>g(n) = log n</t>
    <phoneticPr fontId="1"/>
  </si>
  <si>
    <t>g(n) = n</t>
    <phoneticPr fontId="1"/>
  </si>
  <si>
    <t>g(n) = n log n</t>
    <phoneticPr fontId="1"/>
  </si>
  <si>
    <r>
      <t>g(n) = n</t>
    </r>
    <r>
      <rPr>
        <vertAlign val="superscript"/>
        <sz val="11"/>
        <color theme="1"/>
        <rFont val="BIZ UDPゴシック"/>
        <family val="3"/>
        <charset val="128"/>
      </rPr>
      <t>1.5</t>
    </r>
    <phoneticPr fontId="1"/>
  </si>
  <si>
    <r>
      <t>g(n) = n</t>
    </r>
    <r>
      <rPr>
        <vertAlign val="superscript"/>
        <sz val="11"/>
        <color theme="1"/>
        <rFont val="BIZ UDPゴシック"/>
        <family val="3"/>
        <charset val="128"/>
      </rPr>
      <t>2</t>
    </r>
    <phoneticPr fontId="1"/>
  </si>
  <si>
    <t>○×</t>
    <phoneticPr fontId="1"/>
  </si>
  <si>
    <t xml:space="preserve">c= </t>
    <phoneticPr fontId="1"/>
  </si>
  <si>
    <t>計算量を求めるためのcの値を入力してください。cの定義はc&gt;0です</t>
    <rPh sb="0" eb="3">
      <t>ケイサンリョウ</t>
    </rPh>
    <rPh sb="4" eb="5">
      <t>モト</t>
    </rPh>
    <rPh sb="12" eb="13">
      <t>アタイ</t>
    </rPh>
    <rPh sb="14" eb="16">
      <t>ニュウリョク</t>
    </rPh>
    <rPh sb="25" eb="27">
      <t>テイギ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</si>
</sst>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0.5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vertAlign val="superscript"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shrinkToFit="1"/>
    </xf>
    <xf numFmtId="0" fontId="2" fillId="0" borderId="1" xfId="0" applyFont="1" applyBorder="1" applyAlignment="1">
      <alignment horizontal="center" vertical="center" shrinkToFit="1"/>
    </xf>
    <xf numFmtId="1" fontId="4" fillId="2" borderId="1" xfId="0" applyNumberFormat="1" applyFont="1" applyFill="1" applyBorder="1" applyAlignment="1">
      <alignment horizontal="justify" vertical="center" shrinkToFit="1"/>
    </xf>
    <xf numFmtId="1" fontId="3" fillId="0" borderId="0" xfId="0" applyNumberFormat="1" applyFont="1" applyAlignment="1">
      <alignment shrinkToFit="1"/>
    </xf>
    <xf numFmtId="1" fontId="2" fillId="0" borderId="1" xfId="0" applyNumberFormat="1" applyFont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vertical="center" wrapText="1" shrinkToFit="1"/>
    </xf>
    <xf numFmtId="1" fontId="4" fillId="2" borderId="3" xfId="0" applyNumberFormat="1" applyFont="1" applyFill="1" applyBorder="1" applyAlignment="1">
      <alignment horizontal="justify" vertical="center" shrinkToFit="1"/>
    </xf>
    <xf numFmtId="1" fontId="3" fillId="0" borderId="5" xfId="0" applyNumberFormat="1" applyFont="1" applyBorder="1" applyAlignment="1">
      <alignment shrinkToFit="1"/>
    </xf>
    <xf numFmtId="1" fontId="4" fillId="2" borderId="6" xfId="0" applyNumberFormat="1" applyFont="1" applyFill="1" applyBorder="1" applyAlignment="1">
      <alignment horizontal="justify" vertical="center" shrinkToFit="1"/>
    </xf>
    <xf numFmtId="1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justify" vertical="center" shrinkToFit="1"/>
    </xf>
    <xf numFmtId="0" fontId="4" fillId="0" borderId="3" xfId="0" applyFont="1" applyBorder="1" applyAlignment="1">
      <alignment horizontal="justify" vertical="center" shrinkToFit="1"/>
    </xf>
    <xf numFmtId="0" fontId="4" fillId="0" borderId="6" xfId="0" applyFont="1" applyBorder="1" applyAlignment="1">
      <alignment horizontal="justify" vertical="center" shrinkToFit="1"/>
    </xf>
    <xf numFmtId="0" fontId="3" fillId="0" borderId="5" xfId="0" applyFont="1" applyBorder="1" applyAlignment="1">
      <alignment shrinkToFit="1"/>
    </xf>
    <xf numFmtId="0" fontId="3" fillId="0" borderId="4" xfId="0" applyFont="1" applyBorder="1" applyAlignment="1">
      <alignment shrinkToFi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35916666666667"/>
          <c:y val="3.8805555555555558E-2"/>
          <c:w val="0.72003861111111112"/>
          <c:h val="0.69238388888888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説明!$C$12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説明!$B$13:$B$22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説明!$C$13:$C$22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7C-4BFE-A836-CECAB7885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18847"/>
        <c:axId val="992519327"/>
      </c:scatterChart>
      <c:valAx>
        <c:axId val="992518847"/>
        <c:scaling>
          <c:orientation val="minMax"/>
          <c:max val="1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データ数</a:t>
                </a:r>
              </a:p>
            </c:rich>
          </c:tx>
          <c:layout>
            <c:manualLayout>
              <c:xMode val="edge"/>
              <c:yMode val="edge"/>
              <c:x val="0.44886333333333334"/>
              <c:y val="0.87566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9327"/>
        <c:crosses val="autoZero"/>
        <c:crossBetween val="midCat"/>
        <c:majorUnit val="100"/>
        <c:minorUnit val="100"/>
      </c:valAx>
      <c:valAx>
        <c:axId val="99251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測定値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8847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21732899687192964"/>
          <c:y val="5.4915803040910836E-2"/>
          <c:w val="0.26105555555555554"/>
          <c:h val="5.958416666666666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理論値と測定値!$B$14:$B$23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3E-4141-9374-F6E9BA6A55B5}"/>
            </c:ext>
          </c:extLst>
        </c:ser>
        <c:ser>
          <c:idx val="5"/>
          <c:order val="5"/>
          <c:tx>
            <c:strRef>
              <c:f>理論値と測定値!$K$2</c:f>
              <c:strCache>
                <c:ptCount val="1"/>
                <c:pt idx="0">
                  <c:v>g(n) = n1.5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理論値と測定値!$K$14:$K$23</c:f>
              <c:numCache>
                <c:formatCode>0</c:formatCode>
                <c:ptCount val="10"/>
                <c:pt idx="0">
                  <c:v>1000.0000000000007</c:v>
                </c:pt>
                <c:pt idx="1">
                  <c:v>2828.4271247461875</c:v>
                </c:pt>
                <c:pt idx="2">
                  <c:v>5196.1524227066311</c:v>
                </c:pt>
                <c:pt idx="3">
                  <c:v>8000</c:v>
                </c:pt>
                <c:pt idx="4">
                  <c:v>11180.339887498953</c:v>
                </c:pt>
                <c:pt idx="5">
                  <c:v>14696.938456699054</c:v>
                </c:pt>
                <c:pt idx="6">
                  <c:v>18520.259177452117</c:v>
                </c:pt>
                <c:pt idx="7">
                  <c:v>22627.416997969503</c:v>
                </c:pt>
                <c:pt idx="8">
                  <c:v>26999.999999999996</c:v>
                </c:pt>
                <c:pt idx="9">
                  <c:v>31622.776601683781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3E-4141-9374-F6E9BA6A55B5}"/>
            </c:ext>
          </c:extLst>
        </c:ser>
        <c:ser>
          <c:idx val="6"/>
          <c:order val="6"/>
          <c:tx>
            <c:strRef>
              <c:f>理論値と測定値!$M$2</c:f>
              <c:strCache>
                <c:ptCount val="1"/>
                <c:pt idx="0">
                  <c:v>g(n) = n2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理論値と測定値!$M$14:$M$23</c:f>
              <c:numCache>
                <c:formatCode>0</c:formatCode>
                <c:ptCount val="10"/>
                <c:pt idx="0">
                  <c:v>10000</c:v>
                </c:pt>
                <c:pt idx="1">
                  <c:v>40000</c:v>
                </c:pt>
                <c:pt idx="2">
                  <c:v>90000</c:v>
                </c:pt>
                <c:pt idx="3">
                  <c:v>160000</c:v>
                </c:pt>
                <c:pt idx="4">
                  <c:v>250000</c:v>
                </c:pt>
                <c:pt idx="5">
                  <c:v>360000</c:v>
                </c:pt>
                <c:pt idx="6">
                  <c:v>490000</c:v>
                </c:pt>
                <c:pt idx="7">
                  <c:v>640000</c:v>
                </c:pt>
                <c:pt idx="8">
                  <c:v>810000</c:v>
                </c:pt>
                <c:pt idx="9">
                  <c:v>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3E-4141-9374-F6E9BA6A5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理論値と測定値!$C$2</c15:sqref>
                        </c15:formulaRef>
                      </c:ext>
                    </c:extLst>
                    <c:strCache>
                      <c:ptCount val="1"/>
                      <c:pt idx="0">
                        <c:v>g(n) = 1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理論値と測定値!$C$3:$C$12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013E-4141-9374-F6E9BA6A55B5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理論値と測定値!$E$2</c15:sqref>
                        </c15:formulaRef>
                      </c:ext>
                    </c:extLst>
                    <c:strCache>
                      <c:ptCount val="1"/>
                      <c:pt idx="0">
                        <c:v>g(n) =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理論値と測定値!$E$3:$E$12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</c:v>
                      </c:pt>
                      <c:pt idx="1">
                        <c:v>2.3010299956639813</c:v>
                      </c:pt>
                      <c:pt idx="2">
                        <c:v>2.4771212547196626</c:v>
                      </c:pt>
                      <c:pt idx="3">
                        <c:v>2.6020599913279625</c:v>
                      </c:pt>
                      <c:pt idx="4">
                        <c:v>2.6989700043360187</c:v>
                      </c:pt>
                      <c:pt idx="5">
                        <c:v>2.7781512503836434</c:v>
                      </c:pt>
                      <c:pt idx="6">
                        <c:v>2.8450980400142569</c:v>
                      </c:pt>
                      <c:pt idx="7">
                        <c:v>2.9030899869919438</c:v>
                      </c:pt>
                      <c:pt idx="8">
                        <c:v>2.9542425094393248</c:v>
                      </c:pt>
                      <c:pt idx="9">
                        <c:v>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13E-4141-9374-F6E9BA6A55B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理論値と測定値!$G$2</c15:sqref>
                        </c15:formulaRef>
                      </c:ext>
                    </c:extLst>
                    <c:strCache>
                      <c:ptCount val="1"/>
                      <c:pt idx="0">
                        <c:v>g(n) = n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理論値と測定値!$G$3:$G$12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3E-4141-9374-F6E9BA6A55B5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理論値と測定値!$I$2</c15:sqref>
                        </c15:formulaRef>
                      </c:ext>
                    </c:extLst>
                    <c:strCache>
                      <c:ptCount val="1"/>
                      <c:pt idx="0">
                        <c:v>g(n) = n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理論値と測定値!$I$3:$I$12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</c:v>
                      </c:pt>
                      <c:pt idx="1">
                        <c:v>460.20599913279625</c:v>
                      </c:pt>
                      <c:pt idx="2">
                        <c:v>743.13637641589878</c:v>
                      </c:pt>
                      <c:pt idx="3">
                        <c:v>1040.823996531185</c:v>
                      </c:pt>
                      <c:pt idx="4">
                        <c:v>1349.4850021680095</c:v>
                      </c:pt>
                      <c:pt idx="5">
                        <c:v>1666.8907502301861</c:v>
                      </c:pt>
                      <c:pt idx="6">
                        <c:v>1991.5686280099799</c:v>
                      </c:pt>
                      <c:pt idx="7">
                        <c:v>2322.471989593555</c:v>
                      </c:pt>
                      <c:pt idx="8">
                        <c:v>2658.8182584953925</c:v>
                      </c:pt>
                      <c:pt idx="9">
                        <c:v>3000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13E-4141-9374-F6E9BA6A55B5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26773672521704017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理論値と測定値!$B$27:$B$36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24-46CD-98B6-01C53B38FB98}"/>
            </c:ext>
          </c:extLst>
        </c:ser>
        <c:ser>
          <c:idx val="1"/>
          <c:order val="1"/>
          <c:tx>
            <c:strRef>
              <c:f>理論値と測定値!$C$2</c:f>
              <c:strCache>
                <c:ptCount val="1"/>
                <c:pt idx="0">
                  <c:v>g(n) =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理論値と測定値!$C$27:$C$36</c:f>
              <c:numCache>
                <c:formatCode>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24-46CD-98B6-01C53B38FB98}"/>
            </c:ext>
          </c:extLst>
        </c:ser>
        <c:ser>
          <c:idx val="2"/>
          <c:order val="2"/>
          <c:tx>
            <c:strRef>
              <c:f>理論値と測定値!$E$2</c:f>
              <c:strCache>
                <c:ptCount val="1"/>
                <c:pt idx="0">
                  <c:v>g(n) = log 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理論値と測定値!$E$27:$E$36</c:f>
              <c:numCache>
                <c:formatCode>0</c:formatCode>
                <c:ptCount val="10"/>
                <c:pt idx="0">
                  <c:v>2</c:v>
                </c:pt>
                <c:pt idx="1">
                  <c:v>2.3010299956639813</c:v>
                </c:pt>
                <c:pt idx="2">
                  <c:v>2.4771212547196626</c:v>
                </c:pt>
                <c:pt idx="3">
                  <c:v>2.6020599913279625</c:v>
                </c:pt>
                <c:pt idx="4">
                  <c:v>2.6989700043360187</c:v>
                </c:pt>
                <c:pt idx="5">
                  <c:v>2.7781512503836434</c:v>
                </c:pt>
                <c:pt idx="6">
                  <c:v>2.8450980400142569</c:v>
                </c:pt>
                <c:pt idx="7">
                  <c:v>2.9030899869919438</c:v>
                </c:pt>
                <c:pt idx="8">
                  <c:v>2.9542425094393248</c:v>
                </c:pt>
                <c:pt idx="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24-46CD-98B6-01C53B38FB98}"/>
            </c:ext>
          </c:extLst>
        </c:ser>
        <c:ser>
          <c:idx val="3"/>
          <c:order val="3"/>
          <c:tx>
            <c:strRef>
              <c:f>理論値と測定値!$G$2</c:f>
              <c:strCache>
                <c:ptCount val="1"/>
                <c:pt idx="0">
                  <c:v>g(n) = 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理論値と測定値!$G$27:$G$36</c:f>
              <c:numCache>
                <c:formatCode>0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124-46CD-98B6-01C53B38FB98}"/>
            </c:ext>
          </c:extLst>
        </c:ser>
        <c:ser>
          <c:idx val="4"/>
          <c:order val="4"/>
          <c:tx>
            <c:strRef>
              <c:f>理論値と測定値!$I$2</c:f>
              <c:strCache>
                <c:ptCount val="1"/>
                <c:pt idx="0">
                  <c:v>g(n) = n log 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理論値と測定値!$I$27:$I$36</c:f>
              <c:numCache>
                <c:formatCode>0</c:formatCode>
                <c:ptCount val="10"/>
                <c:pt idx="0">
                  <c:v>200</c:v>
                </c:pt>
                <c:pt idx="1">
                  <c:v>460.20599913279625</c:v>
                </c:pt>
                <c:pt idx="2">
                  <c:v>743.13637641589878</c:v>
                </c:pt>
                <c:pt idx="3">
                  <c:v>1040.823996531185</c:v>
                </c:pt>
                <c:pt idx="4">
                  <c:v>1349.4850021680095</c:v>
                </c:pt>
                <c:pt idx="5">
                  <c:v>1666.8907502301861</c:v>
                </c:pt>
                <c:pt idx="6">
                  <c:v>1991.5686280099799</c:v>
                </c:pt>
                <c:pt idx="7">
                  <c:v>2322.471989593555</c:v>
                </c:pt>
                <c:pt idx="8">
                  <c:v>2658.8182584953925</c:v>
                </c:pt>
                <c:pt idx="9">
                  <c:v>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124-46CD-98B6-01C53B38F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理論値と測定値!$K$2</c15:sqref>
                        </c15:formulaRef>
                      </c:ext>
                    </c:extLst>
                    <c:strCache>
                      <c:ptCount val="1"/>
                      <c:pt idx="0">
                        <c:v>g(n) = n1.5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理論値と測定値!$K$3:$K$12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1000.0000000000007</c:v>
                      </c:pt>
                      <c:pt idx="1">
                        <c:v>2828.4271247461875</c:v>
                      </c:pt>
                      <c:pt idx="2">
                        <c:v>5196.1524227066311</c:v>
                      </c:pt>
                      <c:pt idx="3">
                        <c:v>8000</c:v>
                      </c:pt>
                      <c:pt idx="4">
                        <c:v>11180.339887498953</c:v>
                      </c:pt>
                      <c:pt idx="5">
                        <c:v>14696.938456699054</c:v>
                      </c:pt>
                      <c:pt idx="6">
                        <c:v>18520.259177452117</c:v>
                      </c:pt>
                      <c:pt idx="7">
                        <c:v>22627.416997969503</c:v>
                      </c:pt>
                      <c:pt idx="8">
                        <c:v>26999.999999999996</c:v>
                      </c:pt>
                      <c:pt idx="9">
                        <c:v>31622.776601683781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3124-46CD-98B6-01C53B38FB98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理論値と測定値!$M$2</c15:sqref>
                        </c15:formulaRef>
                      </c:ext>
                    </c:extLst>
                    <c:strCache>
                      <c:ptCount val="1"/>
                      <c:pt idx="0">
                        <c:v>g(n) = n2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理論値と測定値!$M$3:$M$12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10000</c:v>
                      </c:pt>
                      <c:pt idx="1">
                        <c:v>40000</c:v>
                      </c:pt>
                      <c:pt idx="2">
                        <c:v>90000</c:v>
                      </c:pt>
                      <c:pt idx="3">
                        <c:v>160000</c:v>
                      </c:pt>
                      <c:pt idx="4">
                        <c:v>250000</c:v>
                      </c:pt>
                      <c:pt idx="5">
                        <c:v>360000</c:v>
                      </c:pt>
                      <c:pt idx="6">
                        <c:v>490000</c:v>
                      </c:pt>
                      <c:pt idx="7">
                        <c:v>640000</c:v>
                      </c:pt>
                      <c:pt idx="8">
                        <c:v>810000</c:v>
                      </c:pt>
                      <c:pt idx="9">
                        <c:v>1000000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124-46CD-98B6-01C53B38FB98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35662561410592908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理論値と測定値!$B$27:$B$36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F1-43C5-9F0D-C44004213F59}"/>
            </c:ext>
          </c:extLst>
        </c:ser>
        <c:ser>
          <c:idx val="5"/>
          <c:order val="5"/>
          <c:tx>
            <c:strRef>
              <c:f>理論値と測定値!$K$2</c:f>
              <c:strCache>
                <c:ptCount val="1"/>
                <c:pt idx="0">
                  <c:v>g(n) = n1.5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理論値と測定値!$K$27:$K$36</c:f>
              <c:numCache>
                <c:formatCode>0</c:formatCode>
                <c:ptCount val="10"/>
                <c:pt idx="0">
                  <c:v>1000.0000000000007</c:v>
                </c:pt>
                <c:pt idx="1">
                  <c:v>2828.4271247461875</c:v>
                </c:pt>
                <c:pt idx="2">
                  <c:v>5196.1524227066311</c:v>
                </c:pt>
                <c:pt idx="3">
                  <c:v>8000</c:v>
                </c:pt>
                <c:pt idx="4">
                  <c:v>11180.339887498953</c:v>
                </c:pt>
                <c:pt idx="5">
                  <c:v>14696.938456699054</c:v>
                </c:pt>
                <c:pt idx="6">
                  <c:v>18520.259177452117</c:v>
                </c:pt>
                <c:pt idx="7">
                  <c:v>22627.416997969503</c:v>
                </c:pt>
                <c:pt idx="8">
                  <c:v>26999.999999999996</c:v>
                </c:pt>
                <c:pt idx="9">
                  <c:v>31622.776601683781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F1-43C5-9F0D-C44004213F59}"/>
            </c:ext>
          </c:extLst>
        </c:ser>
        <c:ser>
          <c:idx val="6"/>
          <c:order val="6"/>
          <c:tx>
            <c:strRef>
              <c:f>理論値と測定値!$M$2</c:f>
              <c:strCache>
                <c:ptCount val="1"/>
                <c:pt idx="0">
                  <c:v>g(n) = n2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理論値と測定値!$M$27:$M$36</c:f>
              <c:numCache>
                <c:formatCode>0</c:formatCode>
                <c:ptCount val="10"/>
                <c:pt idx="0">
                  <c:v>10000</c:v>
                </c:pt>
                <c:pt idx="1">
                  <c:v>40000</c:v>
                </c:pt>
                <c:pt idx="2">
                  <c:v>90000</c:v>
                </c:pt>
                <c:pt idx="3">
                  <c:v>160000</c:v>
                </c:pt>
                <c:pt idx="4">
                  <c:v>250000</c:v>
                </c:pt>
                <c:pt idx="5">
                  <c:v>360000</c:v>
                </c:pt>
                <c:pt idx="6">
                  <c:v>490000</c:v>
                </c:pt>
                <c:pt idx="7">
                  <c:v>640000</c:v>
                </c:pt>
                <c:pt idx="8">
                  <c:v>810000</c:v>
                </c:pt>
                <c:pt idx="9">
                  <c:v>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F1-43C5-9F0D-C44004213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理論値と測定値!$C$2</c15:sqref>
                        </c15:formulaRef>
                      </c:ext>
                    </c:extLst>
                    <c:strCache>
                      <c:ptCount val="1"/>
                      <c:pt idx="0">
                        <c:v>g(n) = 1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理論値と測定値!$C$3:$C$12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F8F1-43C5-9F0D-C44004213F59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理論値と測定値!$E$2</c15:sqref>
                        </c15:formulaRef>
                      </c:ext>
                    </c:extLst>
                    <c:strCache>
                      <c:ptCount val="1"/>
                      <c:pt idx="0">
                        <c:v>g(n) =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理論値と測定値!$E$3:$E$12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</c:v>
                      </c:pt>
                      <c:pt idx="1">
                        <c:v>2.3010299956639813</c:v>
                      </c:pt>
                      <c:pt idx="2">
                        <c:v>2.4771212547196626</c:v>
                      </c:pt>
                      <c:pt idx="3">
                        <c:v>2.6020599913279625</c:v>
                      </c:pt>
                      <c:pt idx="4">
                        <c:v>2.6989700043360187</c:v>
                      </c:pt>
                      <c:pt idx="5">
                        <c:v>2.7781512503836434</c:v>
                      </c:pt>
                      <c:pt idx="6">
                        <c:v>2.8450980400142569</c:v>
                      </c:pt>
                      <c:pt idx="7">
                        <c:v>2.9030899869919438</c:v>
                      </c:pt>
                      <c:pt idx="8">
                        <c:v>2.9542425094393248</c:v>
                      </c:pt>
                      <c:pt idx="9">
                        <c:v>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8F1-43C5-9F0D-C44004213F5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理論値と測定値!$G$2</c15:sqref>
                        </c15:formulaRef>
                      </c:ext>
                    </c:extLst>
                    <c:strCache>
                      <c:ptCount val="1"/>
                      <c:pt idx="0">
                        <c:v>g(n) = n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理論値と測定値!$G$3:$G$12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8F1-43C5-9F0D-C44004213F59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理論値と測定値!$I$2</c15:sqref>
                        </c15:formulaRef>
                      </c:ext>
                    </c:extLst>
                    <c:strCache>
                      <c:ptCount val="1"/>
                      <c:pt idx="0">
                        <c:v>g(n) = n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理論値と測定値!$I$3:$I$12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</c:v>
                      </c:pt>
                      <c:pt idx="1">
                        <c:v>460.20599913279625</c:v>
                      </c:pt>
                      <c:pt idx="2">
                        <c:v>743.13637641589878</c:v>
                      </c:pt>
                      <c:pt idx="3">
                        <c:v>1040.823996531185</c:v>
                      </c:pt>
                      <c:pt idx="4">
                        <c:v>1349.4850021680095</c:v>
                      </c:pt>
                      <c:pt idx="5">
                        <c:v>1666.8907502301861</c:v>
                      </c:pt>
                      <c:pt idx="6">
                        <c:v>1991.5686280099799</c:v>
                      </c:pt>
                      <c:pt idx="7">
                        <c:v>2322.471989593555</c:v>
                      </c:pt>
                      <c:pt idx="8">
                        <c:v>2658.8182584953925</c:v>
                      </c:pt>
                      <c:pt idx="9">
                        <c:v>3000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8F1-43C5-9F0D-C44004213F59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26773672521704017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理論値と測定値!$B$38:$B$47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23-4435-B6E6-E9AE3FDB8555}"/>
            </c:ext>
          </c:extLst>
        </c:ser>
        <c:ser>
          <c:idx val="1"/>
          <c:order val="1"/>
          <c:tx>
            <c:strRef>
              <c:f>理論値と測定値!$C$2</c:f>
              <c:strCache>
                <c:ptCount val="1"/>
                <c:pt idx="0">
                  <c:v>g(n) =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理論値と測定値!$C$38:$C$47</c:f>
              <c:numCache>
                <c:formatCode>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23-4435-B6E6-E9AE3FDB8555}"/>
            </c:ext>
          </c:extLst>
        </c:ser>
        <c:ser>
          <c:idx val="2"/>
          <c:order val="2"/>
          <c:tx>
            <c:strRef>
              <c:f>理論値と測定値!$E$2</c:f>
              <c:strCache>
                <c:ptCount val="1"/>
                <c:pt idx="0">
                  <c:v>g(n) = log 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理論値と測定値!$E$38:$E$47</c:f>
              <c:numCache>
                <c:formatCode>0</c:formatCode>
                <c:ptCount val="10"/>
                <c:pt idx="0">
                  <c:v>2</c:v>
                </c:pt>
                <c:pt idx="1">
                  <c:v>2.3010299956639813</c:v>
                </c:pt>
                <c:pt idx="2">
                  <c:v>2.4771212547196626</c:v>
                </c:pt>
                <c:pt idx="3">
                  <c:v>2.6020599913279625</c:v>
                </c:pt>
                <c:pt idx="4">
                  <c:v>2.6989700043360187</c:v>
                </c:pt>
                <c:pt idx="5">
                  <c:v>2.7781512503836434</c:v>
                </c:pt>
                <c:pt idx="6">
                  <c:v>2.8450980400142569</c:v>
                </c:pt>
                <c:pt idx="7">
                  <c:v>2.9030899869919438</c:v>
                </c:pt>
                <c:pt idx="8">
                  <c:v>2.9542425094393248</c:v>
                </c:pt>
                <c:pt idx="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23-4435-B6E6-E9AE3FDB8555}"/>
            </c:ext>
          </c:extLst>
        </c:ser>
        <c:ser>
          <c:idx val="3"/>
          <c:order val="3"/>
          <c:tx>
            <c:strRef>
              <c:f>理論値と測定値!$G$2</c:f>
              <c:strCache>
                <c:ptCount val="1"/>
                <c:pt idx="0">
                  <c:v>g(n) = 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理論値と測定値!$G$38:$G$47</c:f>
              <c:numCache>
                <c:formatCode>0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23-4435-B6E6-E9AE3FDB8555}"/>
            </c:ext>
          </c:extLst>
        </c:ser>
        <c:ser>
          <c:idx val="4"/>
          <c:order val="4"/>
          <c:tx>
            <c:strRef>
              <c:f>理論値と測定値!$I$2</c:f>
              <c:strCache>
                <c:ptCount val="1"/>
                <c:pt idx="0">
                  <c:v>g(n) = n log 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理論値と測定値!$I$38:$I$47</c:f>
              <c:numCache>
                <c:formatCode>0</c:formatCode>
                <c:ptCount val="10"/>
                <c:pt idx="0">
                  <c:v>200</c:v>
                </c:pt>
                <c:pt idx="1">
                  <c:v>460.20599913279625</c:v>
                </c:pt>
                <c:pt idx="2">
                  <c:v>743.13637641589878</c:v>
                </c:pt>
                <c:pt idx="3">
                  <c:v>1040.823996531185</c:v>
                </c:pt>
                <c:pt idx="4">
                  <c:v>1349.4850021680095</c:v>
                </c:pt>
                <c:pt idx="5">
                  <c:v>1666.8907502301861</c:v>
                </c:pt>
                <c:pt idx="6">
                  <c:v>1991.5686280099799</c:v>
                </c:pt>
                <c:pt idx="7">
                  <c:v>2322.471989593555</c:v>
                </c:pt>
                <c:pt idx="8">
                  <c:v>2658.8182584953925</c:v>
                </c:pt>
                <c:pt idx="9">
                  <c:v>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23-4435-B6E6-E9AE3FDB8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理論値と測定値!$K$2</c15:sqref>
                        </c15:formulaRef>
                      </c:ext>
                    </c:extLst>
                    <c:strCache>
                      <c:ptCount val="1"/>
                      <c:pt idx="0">
                        <c:v>g(n) = n1.5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理論値と測定値!$K$3:$K$12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1000.0000000000007</c:v>
                      </c:pt>
                      <c:pt idx="1">
                        <c:v>2828.4271247461875</c:v>
                      </c:pt>
                      <c:pt idx="2">
                        <c:v>5196.1524227066311</c:v>
                      </c:pt>
                      <c:pt idx="3">
                        <c:v>8000</c:v>
                      </c:pt>
                      <c:pt idx="4">
                        <c:v>11180.339887498953</c:v>
                      </c:pt>
                      <c:pt idx="5">
                        <c:v>14696.938456699054</c:v>
                      </c:pt>
                      <c:pt idx="6">
                        <c:v>18520.259177452117</c:v>
                      </c:pt>
                      <c:pt idx="7">
                        <c:v>22627.416997969503</c:v>
                      </c:pt>
                      <c:pt idx="8">
                        <c:v>26999.999999999996</c:v>
                      </c:pt>
                      <c:pt idx="9">
                        <c:v>31622.776601683781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0123-4435-B6E6-E9AE3FDB855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理論値と測定値!$M$2</c15:sqref>
                        </c15:formulaRef>
                      </c:ext>
                    </c:extLst>
                    <c:strCache>
                      <c:ptCount val="1"/>
                      <c:pt idx="0">
                        <c:v>g(n) = n2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理論値と測定値!$M$3:$M$12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10000</c:v>
                      </c:pt>
                      <c:pt idx="1">
                        <c:v>40000</c:v>
                      </c:pt>
                      <c:pt idx="2">
                        <c:v>90000</c:v>
                      </c:pt>
                      <c:pt idx="3">
                        <c:v>160000</c:v>
                      </c:pt>
                      <c:pt idx="4">
                        <c:v>250000</c:v>
                      </c:pt>
                      <c:pt idx="5">
                        <c:v>360000</c:v>
                      </c:pt>
                      <c:pt idx="6">
                        <c:v>490000</c:v>
                      </c:pt>
                      <c:pt idx="7">
                        <c:v>640000</c:v>
                      </c:pt>
                      <c:pt idx="8">
                        <c:v>810000</c:v>
                      </c:pt>
                      <c:pt idx="9">
                        <c:v>1000000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123-4435-B6E6-E9AE3FDB8555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35662561410592908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理論値と測定値!$B$38:$B$47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69-46DE-AF58-01853EBF67CF}"/>
            </c:ext>
          </c:extLst>
        </c:ser>
        <c:ser>
          <c:idx val="5"/>
          <c:order val="5"/>
          <c:tx>
            <c:strRef>
              <c:f>理論値と測定値!$K$2</c:f>
              <c:strCache>
                <c:ptCount val="1"/>
                <c:pt idx="0">
                  <c:v>g(n) = n1.5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理論値と測定値!$K$38:$K$47</c:f>
              <c:numCache>
                <c:formatCode>0</c:formatCode>
                <c:ptCount val="10"/>
                <c:pt idx="0">
                  <c:v>1000.0000000000007</c:v>
                </c:pt>
                <c:pt idx="1">
                  <c:v>2828.4271247461875</c:v>
                </c:pt>
                <c:pt idx="2">
                  <c:v>5196.1524227066311</c:v>
                </c:pt>
                <c:pt idx="3">
                  <c:v>8000</c:v>
                </c:pt>
                <c:pt idx="4">
                  <c:v>11180.339887498953</c:v>
                </c:pt>
                <c:pt idx="5">
                  <c:v>14696.938456699054</c:v>
                </c:pt>
                <c:pt idx="6">
                  <c:v>18520.259177452117</c:v>
                </c:pt>
                <c:pt idx="7">
                  <c:v>22627.416997969503</c:v>
                </c:pt>
                <c:pt idx="8">
                  <c:v>26999.999999999996</c:v>
                </c:pt>
                <c:pt idx="9">
                  <c:v>31622.776601683781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69-46DE-AF58-01853EBF67CF}"/>
            </c:ext>
          </c:extLst>
        </c:ser>
        <c:ser>
          <c:idx val="6"/>
          <c:order val="6"/>
          <c:tx>
            <c:strRef>
              <c:f>理論値と測定値!$M$2</c:f>
              <c:strCache>
                <c:ptCount val="1"/>
                <c:pt idx="0">
                  <c:v>g(n) = n2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理論値と測定値!$M$38:$M$47</c:f>
              <c:numCache>
                <c:formatCode>0</c:formatCode>
                <c:ptCount val="10"/>
                <c:pt idx="0">
                  <c:v>10000</c:v>
                </c:pt>
                <c:pt idx="1">
                  <c:v>40000</c:v>
                </c:pt>
                <c:pt idx="2">
                  <c:v>90000</c:v>
                </c:pt>
                <c:pt idx="3">
                  <c:v>160000</c:v>
                </c:pt>
                <c:pt idx="4">
                  <c:v>250000</c:v>
                </c:pt>
                <c:pt idx="5">
                  <c:v>360000</c:v>
                </c:pt>
                <c:pt idx="6">
                  <c:v>490000</c:v>
                </c:pt>
                <c:pt idx="7">
                  <c:v>640000</c:v>
                </c:pt>
                <c:pt idx="8">
                  <c:v>810000</c:v>
                </c:pt>
                <c:pt idx="9">
                  <c:v>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C69-46DE-AF58-01853EBF6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理論値と測定値!$C$2</c15:sqref>
                        </c15:formulaRef>
                      </c:ext>
                    </c:extLst>
                    <c:strCache>
                      <c:ptCount val="1"/>
                      <c:pt idx="0">
                        <c:v>g(n) = 1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理論値と測定値!$C$3:$C$12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CC69-46DE-AF58-01853EBF67CF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理論値と測定値!$E$2</c15:sqref>
                        </c15:formulaRef>
                      </c:ext>
                    </c:extLst>
                    <c:strCache>
                      <c:ptCount val="1"/>
                      <c:pt idx="0">
                        <c:v>g(n) =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理論値と測定値!$E$3:$E$12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</c:v>
                      </c:pt>
                      <c:pt idx="1">
                        <c:v>2.3010299956639813</c:v>
                      </c:pt>
                      <c:pt idx="2">
                        <c:v>2.4771212547196626</c:v>
                      </c:pt>
                      <c:pt idx="3">
                        <c:v>2.6020599913279625</c:v>
                      </c:pt>
                      <c:pt idx="4">
                        <c:v>2.6989700043360187</c:v>
                      </c:pt>
                      <c:pt idx="5">
                        <c:v>2.7781512503836434</c:v>
                      </c:pt>
                      <c:pt idx="6">
                        <c:v>2.8450980400142569</c:v>
                      </c:pt>
                      <c:pt idx="7">
                        <c:v>2.9030899869919438</c:v>
                      </c:pt>
                      <c:pt idx="8">
                        <c:v>2.9542425094393248</c:v>
                      </c:pt>
                      <c:pt idx="9">
                        <c:v>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C69-46DE-AF58-01853EBF67CF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理論値と測定値!$G$2</c15:sqref>
                        </c15:formulaRef>
                      </c:ext>
                    </c:extLst>
                    <c:strCache>
                      <c:ptCount val="1"/>
                      <c:pt idx="0">
                        <c:v>g(n) = n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理論値と測定値!$G$3:$G$12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C69-46DE-AF58-01853EBF67CF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理論値と測定値!$I$2</c15:sqref>
                        </c15:formulaRef>
                      </c:ext>
                    </c:extLst>
                    <c:strCache>
                      <c:ptCount val="1"/>
                      <c:pt idx="0">
                        <c:v>g(n) = n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理論値と測定値!$I$3:$I$12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</c:v>
                      </c:pt>
                      <c:pt idx="1">
                        <c:v>460.20599913279625</c:v>
                      </c:pt>
                      <c:pt idx="2">
                        <c:v>743.13637641589878</c:v>
                      </c:pt>
                      <c:pt idx="3">
                        <c:v>1040.823996531185</c:v>
                      </c:pt>
                      <c:pt idx="4">
                        <c:v>1349.4850021680095</c:v>
                      </c:pt>
                      <c:pt idx="5">
                        <c:v>1666.8907502301861</c:v>
                      </c:pt>
                      <c:pt idx="6">
                        <c:v>1991.5686280099799</c:v>
                      </c:pt>
                      <c:pt idx="7">
                        <c:v>2322.471989593555</c:v>
                      </c:pt>
                      <c:pt idx="8">
                        <c:v>2658.8182584953925</c:v>
                      </c:pt>
                      <c:pt idx="9">
                        <c:v>3000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C69-46DE-AF58-01853EBF67CF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26773672521704017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理論値と測定値!$B$50:$B$59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F6B-4255-AACB-22380C6BE851}"/>
            </c:ext>
          </c:extLst>
        </c:ser>
        <c:ser>
          <c:idx val="1"/>
          <c:order val="1"/>
          <c:tx>
            <c:strRef>
              <c:f>理論値と測定値!$C$2</c:f>
              <c:strCache>
                <c:ptCount val="1"/>
                <c:pt idx="0">
                  <c:v>g(n) =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理論値と測定値!$C$50:$C$59</c:f>
              <c:numCache>
                <c:formatCode>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6B-4255-AACB-22380C6BE851}"/>
            </c:ext>
          </c:extLst>
        </c:ser>
        <c:ser>
          <c:idx val="2"/>
          <c:order val="2"/>
          <c:tx>
            <c:strRef>
              <c:f>理論値と測定値!$E$2</c:f>
              <c:strCache>
                <c:ptCount val="1"/>
                <c:pt idx="0">
                  <c:v>g(n) = log 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理論値と測定値!$E$50:$E$59</c:f>
              <c:numCache>
                <c:formatCode>0</c:formatCode>
                <c:ptCount val="10"/>
                <c:pt idx="0">
                  <c:v>2</c:v>
                </c:pt>
                <c:pt idx="1">
                  <c:v>2.3010299956639813</c:v>
                </c:pt>
                <c:pt idx="2">
                  <c:v>2.4771212547196626</c:v>
                </c:pt>
                <c:pt idx="3">
                  <c:v>2.6020599913279625</c:v>
                </c:pt>
                <c:pt idx="4">
                  <c:v>2.6989700043360187</c:v>
                </c:pt>
                <c:pt idx="5">
                  <c:v>2.7781512503836434</c:v>
                </c:pt>
                <c:pt idx="6">
                  <c:v>2.8450980400142569</c:v>
                </c:pt>
                <c:pt idx="7">
                  <c:v>2.9030899869919438</c:v>
                </c:pt>
                <c:pt idx="8">
                  <c:v>2.9542425094393248</c:v>
                </c:pt>
                <c:pt idx="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6B-4255-AACB-22380C6BE851}"/>
            </c:ext>
          </c:extLst>
        </c:ser>
        <c:ser>
          <c:idx val="3"/>
          <c:order val="3"/>
          <c:tx>
            <c:strRef>
              <c:f>理論値と測定値!$G$2</c:f>
              <c:strCache>
                <c:ptCount val="1"/>
                <c:pt idx="0">
                  <c:v>g(n) = 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理論値と測定値!$G$50:$G$59</c:f>
              <c:numCache>
                <c:formatCode>0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6B-4255-AACB-22380C6BE851}"/>
            </c:ext>
          </c:extLst>
        </c:ser>
        <c:ser>
          <c:idx val="4"/>
          <c:order val="4"/>
          <c:tx>
            <c:strRef>
              <c:f>理論値と測定値!$I$2</c:f>
              <c:strCache>
                <c:ptCount val="1"/>
                <c:pt idx="0">
                  <c:v>g(n) = n log 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理論値と測定値!$I$50:$I$59</c:f>
              <c:numCache>
                <c:formatCode>0</c:formatCode>
                <c:ptCount val="10"/>
                <c:pt idx="0">
                  <c:v>200</c:v>
                </c:pt>
                <c:pt idx="1">
                  <c:v>460.20599913279625</c:v>
                </c:pt>
                <c:pt idx="2">
                  <c:v>743.13637641589878</c:v>
                </c:pt>
                <c:pt idx="3">
                  <c:v>1040.823996531185</c:v>
                </c:pt>
                <c:pt idx="4">
                  <c:v>1349.4850021680095</c:v>
                </c:pt>
                <c:pt idx="5">
                  <c:v>1666.8907502301861</c:v>
                </c:pt>
                <c:pt idx="6">
                  <c:v>1991.5686280099799</c:v>
                </c:pt>
                <c:pt idx="7">
                  <c:v>2322.471989593555</c:v>
                </c:pt>
                <c:pt idx="8">
                  <c:v>2658.8182584953925</c:v>
                </c:pt>
                <c:pt idx="9">
                  <c:v>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F6B-4255-AACB-22380C6BE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理論値と測定値!$K$2</c15:sqref>
                        </c15:formulaRef>
                      </c:ext>
                    </c:extLst>
                    <c:strCache>
                      <c:ptCount val="1"/>
                      <c:pt idx="0">
                        <c:v>g(n) = n1.5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理論値と測定値!$K$3:$K$12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1000.0000000000007</c:v>
                      </c:pt>
                      <c:pt idx="1">
                        <c:v>2828.4271247461875</c:v>
                      </c:pt>
                      <c:pt idx="2">
                        <c:v>5196.1524227066311</c:v>
                      </c:pt>
                      <c:pt idx="3">
                        <c:v>8000</c:v>
                      </c:pt>
                      <c:pt idx="4">
                        <c:v>11180.339887498953</c:v>
                      </c:pt>
                      <c:pt idx="5">
                        <c:v>14696.938456699054</c:v>
                      </c:pt>
                      <c:pt idx="6">
                        <c:v>18520.259177452117</c:v>
                      </c:pt>
                      <c:pt idx="7">
                        <c:v>22627.416997969503</c:v>
                      </c:pt>
                      <c:pt idx="8">
                        <c:v>26999.999999999996</c:v>
                      </c:pt>
                      <c:pt idx="9">
                        <c:v>31622.776601683781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1F6B-4255-AACB-22380C6BE851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理論値と測定値!$M$2</c15:sqref>
                        </c15:formulaRef>
                      </c:ext>
                    </c:extLst>
                    <c:strCache>
                      <c:ptCount val="1"/>
                      <c:pt idx="0">
                        <c:v>g(n) = n2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理論値と測定値!$M$3:$M$12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10000</c:v>
                      </c:pt>
                      <c:pt idx="1">
                        <c:v>40000</c:v>
                      </c:pt>
                      <c:pt idx="2">
                        <c:v>90000</c:v>
                      </c:pt>
                      <c:pt idx="3">
                        <c:v>160000</c:v>
                      </c:pt>
                      <c:pt idx="4">
                        <c:v>250000</c:v>
                      </c:pt>
                      <c:pt idx="5">
                        <c:v>360000</c:v>
                      </c:pt>
                      <c:pt idx="6">
                        <c:v>490000</c:v>
                      </c:pt>
                      <c:pt idx="7">
                        <c:v>640000</c:v>
                      </c:pt>
                      <c:pt idx="8">
                        <c:v>810000</c:v>
                      </c:pt>
                      <c:pt idx="9">
                        <c:v>1000000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F6B-4255-AACB-22380C6BE851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35662561410592908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理論値と測定値!$B$50:$B$59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06-47D4-B221-FDCDB0A307EC}"/>
            </c:ext>
          </c:extLst>
        </c:ser>
        <c:ser>
          <c:idx val="5"/>
          <c:order val="5"/>
          <c:tx>
            <c:strRef>
              <c:f>理論値と測定値!$K$2</c:f>
              <c:strCache>
                <c:ptCount val="1"/>
                <c:pt idx="0">
                  <c:v>g(n) = n1.5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理論値と測定値!$K$50:$K$59</c:f>
              <c:numCache>
                <c:formatCode>0</c:formatCode>
                <c:ptCount val="10"/>
                <c:pt idx="0">
                  <c:v>1000.0000000000007</c:v>
                </c:pt>
                <c:pt idx="1">
                  <c:v>2828.4271247461875</c:v>
                </c:pt>
                <c:pt idx="2">
                  <c:v>5196.1524227066311</c:v>
                </c:pt>
                <c:pt idx="3">
                  <c:v>8000</c:v>
                </c:pt>
                <c:pt idx="4">
                  <c:v>11180.339887498953</c:v>
                </c:pt>
                <c:pt idx="5">
                  <c:v>14696.938456699054</c:v>
                </c:pt>
                <c:pt idx="6">
                  <c:v>18520.259177452117</c:v>
                </c:pt>
                <c:pt idx="7">
                  <c:v>22627.416997969503</c:v>
                </c:pt>
                <c:pt idx="8">
                  <c:v>26999.999999999996</c:v>
                </c:pt>
                <c:pt idx="9">
                  <c:v>31622.776601683781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C06-47D4-B221-FDCDB0A307EC}"/>
            </c:ext>
          </c:extLst>
        </c:ser>
        <c:ser>
          <c:idx val="6"/>
          <c:order val="6"/>
          <c:tx>
            <c:strRef>
              <c:f>理論値と測定値!$M$2</c:f>
              <c:strCache>
                <c:ptCount val="1"/>
                <c:pt idx="0">
                  <c:v>g(n) = n2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理論値と測定値!$M$50:$M$59</c:f>
              <c:numCache>
                <c:formatCode>0</c:formatCode>
                <c:ptCount val="10"/>
                <c:pt idx="0">
                  <c:v>10000</c:v>
                </c:pt>
                <c:pt idx="1">
                  <c:v>40000</c:v>
                </c:pt>
                <c:pt idx="2">
                  <c:v>90000</c:v>
                </c:pt>
                <c:pt idx="3">
                  <c:v>160000</c:v>
                </c:pt>
                <c:pt idx="4">
                  <c:v>250000</c:v>
                </c:pt>
                <c:pt idx="5">
                  <c:v>360000</c:v>
                </c:pt>
                <c:pt idx="6">
                  <c:v>490000</c:v>
                </c:pt>
                <c:pt idx="7">
                  <c:v>640000</c:v>
                </c:pt>
                <c:pt idx="8">
                  <c:v>810000</c:v>
                </c:pt>
                <c:pt idx="9">
                  <c:v>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C06-47D4-B221-FDCDB0A30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理論値と測定値!$C$2</c15:sqref>
                        </c15:formulaRef>
                      </c:ext>
                    </c:extLst>
                    <c:strCache>
                      <c:ptCount val="1"/>
                      <c:pt idx="0">
                        <c:v>g(n) = 1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理論値と測定値!$C$3:$C$12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AC06-47D4-B221-FDCDB0A307EC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理論値と測定値!$E$2</c15:sqref>
                        </c15:formulaRef>
                      </c:ext>
                    </c:extLst>
                    <c:strCache>
                      <c:ptCount val="1"/>
                      <c:pt idx="0">
                        <c:v>g(n) =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理論値と測定値!$E$3:$E$12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</c:v>
                      </c:pt>
                      <c:pt idx="1">
                        <c:v>2.3010299956639813</c:v>
                      </c:pt>
                      <c:pt idx="2">
                        <c:v>2.4771212547196626</c:v>
                      </c:pt>
                      <c:pt idx="3">
                        <c:v>2.6020599913279625</c:v>
                      </c:pt>
                      <c:pt idx="4">
                        <c:v>2.6989700043360187</c:v>
                      </c:pt>
                      <c:pt idx="5">
                        <c:v>2.7781512503836434</c:v>
                      </c:pt>
                      <c:pt idx="6">
                        <c:v>2.8450980400142569</c:v>
                      </c:pt>
                      <c:pt idx="7">
                        <c:v>2.9030899869919438</c:v>
                      </c:pt>
                      <c:pt idx="8">
                        <c:v>2.9542425094393248</c:v>
                      </c:pt>
                      <c:pt idx="9">
                        <c:v>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C06-47D4-B221-FDCDB0A307EC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理論値と測定値!$G$2</c15:sqref>
                        </c15:formulaRef>
                      </c:ext>
                    </c:extLst>
                    <c:strCache>
                      <c:ptCount val="1"/>
                      <c:pt idx="0">
                        <c:v>g(n) = n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理論値と測定値!$G$3:$G$12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C06-47D4-B221-FDCDB0A307EC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理論値と測定値!$I$2</c15:sqref>
                        </c15:formulaRef>
                      </c:ext>
                    </c:extLst>
                    <c:strCache>
                      <c:ptCount val="1"/>
                      <c:pt idx="0">
                        <c:v>g(n) = n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理論値と測定値!$I$3:$I$12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</c:v>
                      </c:pt>
                      <c:pt idx="1">
                        <c:v>460.20599913279625</c:v>
                      </c:pt>
                      <c:pt idx="2">
                        <c:v>743.13637641589878</c:v>
                      </c:pt>
                      <c:pt idx="3">
                        <c:v>1040.823996531185</c:v>
                      </c:pt>
                      <c:pt idx="4">
                        <c:v>1349.4850021680095</c:v>
                      </c:pt>
                      <c:pt idx="5">
                        <c:v>1666.8907502301861</c:v>
                      </c:pt>
                      <c:pt idx="6">
                        <c:v>1991.5686280099799</c:v>
                      </c:pt>
                      <c:pt idx="7">
                        <c:v>2322.471989593555</c:v>
                      </c:pt>
                      <c:pt idx="8">
                        <c:v>2658.8182584953925</c:v>
                      </c:pt>
                      <c:pt idx="9">
                        <c:v>3000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C06-47D4-B221-FDCDB0A307EC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26773672521704017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理論値と測定値!$B$61:$B$70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61-422F-A45D-488B4EBADBC7}"/>
            </c:ext>
          </c:extLst>
        </c:ser>
        <c:ser>
          <c:idx val="1"/>
          <c:order val="1"/>
          <c:tx>
            <c:strRef>
              <c:f>理論値と測定値!$C$2</c:f>
              <c:strCache>
                <c:ptCount val="1"/>
                <c:pt idx="0">
                  <c:v>g(n) =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理論値と測定値!$C$61:$C$70</c:f>
              <c:numCache>
                <c:formatCode>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61-422F-A45D-488B4EBADBC7}"/>
            </c:ext>
          </c:extLst>
        </c:ser>
        <c:ser>
          <c:idx val="2"/>
          <c:order val="2"/>
          <c:tx>
            <c:strRef>
              <c:f>理論値と測定値!$E$2</c:f>
              <c:strCache>
                <c:ptCount val="1"/>
                <c:pt idx="0">
                  <c:v>g(n) = log 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理論値と測定値!$E$61:$E$70</c:f>
              <c:numCache>
                <c:formatCode>0</c:formatCode>
                <c:ptCount val="10"/>
                <c:pt idx="0">
                  <c:v>2</c:v>
                </c:pt>
                <c:pt idx="1">
                  <c:v>2.3010299956639813</c:v>
                </c:pt>
                <c:pt idx="2">
                  <c:v>2.4771212547196626</c:v>
                </c:pt>
                <c:pt idx="3">
                  <c:v>2.6020599913279625</c:v>
                </c:pt>
                <c:pt idx="4">
                  <c:v>2.6989700043360187</c:v>
                </c:pt>
                <c:pt idx="5">
                  <c:v>2.7781512503836434</c:v>
                </c:pt>
                <c:pt idx="6">
                  <c:v>2.8450980400142569</c:v>
                </c:pt>
                <c:pt idx="7">
                  <c:v>2.9030899869919438</c:v>
                </c:pt>
                <c:pt idx="8">
                  <c:v>2.9542425094393248</c:v>
                </c:pt>
                <c:pt idx="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61-422F-A45D-488B4EBADBC7}"/>
            </c:ext>
          </c:extLst>
        </c:ser>
        <c:ser>
          <c:idx val="3"/>
          <c:order val="3"/>
          <c:tx>
            <c:strRef>
              <c:f>理論値と測定値!$G$2</c:f>
              <c:strCache>
                <c:ptCount val="1"/>
                <c:pt idx="0">
                  <c:v>g(n) = 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理論値と測定値!$G$61:$G$70</c:f>
              <c:numCache>
                <c:formatCode>0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61-422F-A45D-488B4EBADBC7}"/>
            </c:ext>
          </c:extLst>
        </c:ser>
        <c:ser>
          <c:idx val="4"/>
          <c:order val="4"/>
          <c:tx>
            <c:strRef>
              <c:f>理論値と測定値!$I$2</c:f>
              <c:strCache>
                <c:ptCount val="1"/>
                <c:pt idx="0">
                  <c:v>g(n) = n log 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理論値と測定値!$I$61:$I$70</c:f>
              <c:numCache>
                <c:formatCode>0</c:formatCode>
                <c:ptCount val="10"/>
                <c:pt idx="0">
                  <c:v>200</c:v>
                </c:pt>
                <c:pt idx="1">
                  <c:v>460.20599913279625</c:v>
                </c:pt>
                <c:pt idx="2">
                  <c:v>743.13637641589878</c:v>
                </c:pt>
                <c:pt idx="3">
                  <c:v>1040.823996531185</c:v>
                </c:pt>
                <c:pt idx="4">
                  <c:v>1349.4850021680095</c:v>
                </c:pt>
                <c:pt idx="5">
                  <c:v>1666.8907502301861</c:v>
                </c:pt>
                <c:pt idx="6">
                  <c:v>1991.5686280099799</c:v>
                </c:pt>
                <c:pt idx="7">
                  <c:v>2322.471989593555</c:v>
                </c:pt>
                <c:pt idx="8">
                  <c:v>2658.8182584953925</c:v>
                </c:pt>
                <c:pt idx="9">
                  <c:v>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161-422F-A45D-488B4EBADB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理論値と測定値!$K$2</c15:sqref>
                        </c15:formulaRef>
                      </c:ext>
                    </c:extLst>
                    <c:strCache>
                      <c:ptCount val="1"/>
                      <c:pt idx="0">
                        <c:v>g(n) = n1.5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理論値と測定値!$K$3:$K$12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1000.0000000000007</c:v>
                      </c:pt>
                      <c:pt idx="1">
                        <c:v>2828.4271247461875</c:v>
                      </c:pt>
                      <c:pt idx="2">
                        <c:v>5196.1524227066311</c:v>
                      </c:pt>
                      <c:pt idx="3">
                        <c:v>8000</c:v>
                      </c:pt>
                      <c:pt idx="4">
                        <c:v>11180.339887498953</c:v>
                      </c:pt>
                      <c:pt idx="5">
                        <c:v>14696.938456699054</c:v>
                      </c:pt>
                      <c:pt idx="6">
                        <c:v>18520.259177452117</c:v>
                      </c:pt>
                      <c:pt idx="7">
                        <c:v>22627.416997969503</c:v>
                      </c:pt>
                      <c:pt idx="8">
                        <c:v>26999.999999999996</c:v>
                      </c:pt>
                      <c:pt idx="9">
                        <c:v>31622.776601683781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7161-422F-A45D-488B4EBADBC7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理論値と測定値!$M$2</c15:sqref>
                        </c15:formulaRef>
                      </c:ext>
                    </c:extLst>
                    <c:strCache>
                      <c:ptCount val="1"/>
                      <c:pt idx="0">
                        <c:v>g(n) = n2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理論値と測定値!$M$3:$M$12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10000</c:v>
                      </c:pt>
                      <c:pt idx="1">
                        <c:v>40000</c:v>
                      </c:pt>
                      <c:pt idx="2">
                        <c:v>90000</c:v>
                      </c:pt>
                      <c:pt idx="3">
                        <c:v>160000</c:v>
                      </c:pt>
                      <c:pt idx="4">
                        <c:v>250000</c:v>
                      </c:pt>
                      <c:pt idx="5">
                        <c:v>360000</c:v>
                      </c:pt>
                      <c:pt idx="6">
                        <c:v>490000</c:v>
                      </c:pt>
                      <c:pt idx="7">
                        <c:v>640000</c:v>
                      </c:pt>
                      <c:pt idx="8">
                        <c:v>810000</c:v>
                      </c:pt>
                      <c:pt idx="9">
                        <c:v>1000000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161-422F-A45D-488B4EBADBC7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35662561410592908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理論値と測定値!$B$61:$B$70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A98-45BB-AE6C-C1A8D477ECA2}"/>
            </c:ext>
          </c:extLst>
        </c:ser>
        <c:ser>
          <c:idx val="5"/>
          <c:order val="5"/>
          <c:tx>
            <c:strRef>
              <c:f>理論値と測定値!$K$2</c:f>
              <c:strCache>
                <c:ptCount val="1"/>
                <c:pt idx="0">
                  <c:v>g(n) = n1.5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理論値と測定値!$K$61:$K$70</c:f>
              <c:numCache>
                <c:formatCode>0</c:formatCode>
                <c:ptCount val="10"/>
                <c:pt idx="0">
                  <c:v>1000.0000000000007</c:v>
                </c:pt>
                <c:pt idx="1">
                  <c:v>2828.4271247461875</c:v>
                </c:pt>
                <c:pt idx="2">
                  <c:v>5196.1524227066311</c:v>
                </c:pt>
                <c:pt idx="3">
                  <c:v>8000</c:v>
                </c:pt>
                <c:pt idx="4">
                  <c:v>11180.339887498953</c:v>
                </c:pt>
                <c:pt idx="5">
                  <c:v>14696.938456699054</c:v>
                </c:pt>
                <c:pt idx="6">
                  <c:v>18520.259177452117</c:v>
                </c:pt>
                <c:pt idx="7">
                  <c:v>22627.416997969503</c:v>
                </c:pt>
                <c:pt idx="8">
                  <c:v>26999.999999999996</c:v>
                </c:pt>
                <c:pt idx="9">
                  <c:v>31622.776601683781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A98-45BB-AE6C-C1A8D477ECA2}"/>
            </c:ext>
          </c:extLst>
        </c:ser>
        <c:ser>
          <c:idx val="6"/>
          <c:order val="6"/>
          <c:tx>
            <c:strRef>
              <c:f>理論値と測定値!$M$2</c:f>
              <c:strCache>
                <c:ptCount val="1"/>
                <c:pt idx="0">
                  <c:v>g(n) = n2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理論値と測定値!$M$61:$M$70</c:f>
              <c:numCache>
                <c:formatCode>0</c:formatCode>
                <c:ptCount val="10"/>
                <c:pt idx="0">
                  <c:v>10000</c:v>
                </c:pt>
                <c:pt idx="1">
                  <c:v>40000</c:v>
                </c:pt>
                <c:pt idx="2">
                  <c:v>90000</c:v>
                </c:pt>
                <c:pt idx="3">
                  <c:v>160000</c:v>
                </c:pt>
                <c:pt idx="4">
                  <c:v>250000</c:v>
                </c:pt>
                <c:pt idx="5">
                  <c:v>360000</c:v>
                </c:pt>
                <c:pt idx="6">
                  <c:v>490000</c:v>
                </c:pt>
                <c:pt idx="7">
                  <c:v>640000</c:v>
                </c:pt>
                <c:pt idx="8">
                  <c:v>810000</c:v>
                </c:pt>
                <c:pt idx="9">
                  <c:v>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A98-45BB-AE6C-C1A8D477E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理論値と測定値!$C$2</c15:sqref>
                        </c15:formulaRef>
                      </c:ext>
                    </c:extLst>
                    <c:strCache>
                      <c:ptCount val="1"/>
                      <c:pt idx="0">
                        <c:v>g(n) = 1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理論値と測定値!$C$3:$C$12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4A98-45BB-AE6C-C1A8D477ECA2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理論値と測定値!$E$2</c15:sqref>
                        </c15:formulaRef>
                      </c:ext>
                    </c:extLst>
                    <c:strCache>
                      <c:ptCount val="1"/>
                      <c:pt idx="0">
                        <c:v>g(n) =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理論値と測定値!$E$3:$E$12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</c:v>
                      </c:pt>
                      <c:pt idx="1">
                        <c:v>2.3010299956639813</c:v>
                      </c:pt>
                      <c:pt idx="2">
                        <c:v>2.4771212547196626</c:v>
                      </c:pt>
                      <c:pt idx="3">
                        <c:v>2.6020599913279625</c:v>
                      </c:pt>
                      <c:pt idx="4">
                        <c:v>2.6989700043360187</c:v>
                      </c:pt>
                      <c:pt idx="5">
                        <c:v>2.7781512503836434</c:v>
                      </c:pt>
                      <c:pt idx="6">
                        <c:v>2.8450980400142569</c:v>
                      </c:pt>
                      <c:pt idx="7">
                        <c:v>2.9030899869919438</c:v>
                      </c:pt>
                      <c:pt idx="8">
                        <c:v>2.9542425094393248</c:v>
                      </c:pt>
                      <c:pt idx="9">
                        <c:v>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A98-45BB-AE6C-C1A8D477ECA2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理論値と測定値!$G$2</c15:sqref>
                        </c15:formulaRef>
                      </c:ext>
                    </c:extLst>
                    <c:strCache>
                      <c:ptCount val="1"/>
                      <c:pt idx="0">
                        <c:v>g(n) = n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理論値と測定値!$G$3:$G$12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A98-45BB-AE6C-C1A8D477ECA2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理論値と測定値!$I$2</c15:sqref>
                        </c15:formulaRef>
                      </c:ext>
                    </c:extLst>
                    <c:strCache>
                      <c:ptCount val="1"/>
                      <c:pt idx="0">
                        <c:v>g(n) = n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理論値と測定値!$I$3:$I$12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</c:v>
                      </c:pt>
                      <c:pt idx="1">
                        <c:v>460.20599913279625</c:v>
                      </c:pt>
                      <c:pt idx="2">
                        <c:v>743.13637641589878</c:v>
                      </c:pt>
                      <c:pt idx="3">
                        <c:v>1040.823996531185</c:v>
                      </c:pt>
                      <c:pt idx="4">
                        <c:v>1349.4850021680095</c:v>
                      </c:pt>
                      <c:pt idx="5">
                        <c:v>1666.8907502301861</c:v>
                      </c:pt>
                      <c:pt idx="6">
                        <c:v>1991.5686280099799</c:v>
                      </c:pt>
                      <c:pt idx="7">
                        <c:v>2322.471989593555</c:v>
                      </c:pt>
                      <c:pt idx="8">
                        <c:v>2658.8182584953925</c:v>
                      </c:pt>
                      <c:pt idx="9">
                        <c:v>3000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A98-45BB-AE6C-C1A8D477ECA2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26773672521704017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35916666666667"/>
          <c:y val="3.8805555555555558E-2"/>
          <c:w val="0.72003861111111112"/>
          <c:h val="0.69238388888888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説明!$D$12</c:f>
              <c:strCache>
                <c:ptCount val="1"/>
                <c:pt idx="0">
                  <c:v>交換回数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説明!$B$13:$B$22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説明!$D$13:$D$22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7BC-4700-89AB-DB876E88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18847"/>
        <c:axId val="992519327"/>
      </c:scatterChart>
      <c:valAx>
        <c:axId val="992518847"/>
        <c:scaling>
          <c:orientation val="minMax"/>
          <c:max val="1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データ数</a:t>
                </a:r>
              </a:p>
            </c:rich>
          </c:tx>
          <c:layout>
            <c:manualLayout>
              <c:xMode val="edge"/>
              <c:yMode val="edge"/>
              <c:x val="0.44886333333333334"/>
              <c:y val="0.87566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9327"/>
        <c:crosses val="autoZero"/>
        <c:crossBetween val="midCat"/>
        <c:majorUnit val="100"/>
        <c:minorUnit val="100"/>
      </c:valAx>
      <c:valAx>
        <c:axId val="99251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測定値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8847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21379020361714823"/>
          <c:y val="5.1317460771694197E-2"/>
          <c:w val="0.26105555555555554"/>
          <c:h val="5.958416666666666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35916666666667"/>
          <c:y val="3.8805555555555558E-2"/>
          <c:w val="0.72003861111111112"/>
          <c:h val="0.69238388888888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説明!$E$12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説明!$B$13:$B$22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説明!$E$13:$E$22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91-43C5-A1A5-60A7FFD4A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18847"/>
        <c:axId val="992519327"/>
      </c:scatterChart>
      <c:valAx>
        <c:axId val="992518847"/>
        <c:scaling>
          <c:orientation val="minMax"/>
          <c:max val="1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データ数</a:t>
                </a:r>
              </a:p>
            </c:rich>
          </c:tx>
          <c:layout>
            <c:manualLayout>
              <c:xMode val="edge"/>
              <c:yMode val="edge"/>
              <c:x val="0.44886333333333334"/>
              <c:y val="0.87566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9327"/>
        <c:crosses val="autoZero"/>
        <c:crossBetween val="midCat"/>
        <c:majorUnit val="100"/>
        <c:minorUnit val="100"/>
      </c:valAx>
      <c:valAx>
        <c:axId val="99251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測定値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8847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22086779012671109"/>
          <c:y val="6.2112487579344108E-2"/>
          <c:w val="0.26105555555555554"/>
          <c:h val="5.958416666666666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35916666666667"/>
          <c:y val="3.8805555555555558E-2"/>
          <c:w val="0.72003861111111112"/>
          <c:h val="0.69238388888888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説明!$F$12</c:f>
              <c:strCache>
                <c:ptCount val="1"/>
                <c:pt idx="0">
                  <c:v>交換回数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説明!$B$13:$B$22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説明!$F$13:$F$22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DA-4047-8C16-D9DA6D994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18847"/>
        <c:axId val="992519327"/>
      </c:scatterChart>
      <c:valAx>
        <c:axId val="992518847"/>
        <c:scaling>
          <c:orientation val="minMax"/>
          <c:max val="1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データ数</a:t>
                </a:r>
              </a:p>
            </c:rich>
          </c:tx>
          <c:layout>
            <c:manualLayout>
              <c:xMode val="edge"/>
              <c:yMode val="edge"/>
              <c:x val="0.44886333333333334"/>
              <c:y val="0.87566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9327"/>
        <c:crosses val="autoZero"/>
        <c:crossBetween val="midCat"/>
        <c:majorUnit val="100"/>
        <c:minorUnit val="100"/>
      </c:valAx>
      <c:valAx>
        <c:axId val="99251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測定値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8847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21025141036236686"/>
          <c:y val="5.4915803040910836E-2"/>
          <c:w val="0.26105555555555554"/>
          <c:h val="5.958416666666666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35916666666667"/>
          <c:y val="3.8805555555555558E-2"/>
          <c:w val="0.72003861111111112"/>
          <c:h val="0.69238388888888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説明!$G$12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説明!$B$13:$B$22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説明!$G$13:$G$22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085-46F3-8CED-3D6937E4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18847"/>
        <c:axId val="992519327"/>
      </c:scatterChart>
      <c:valAx>
        <c:axId val="992518847"/>
        <c:scaling>
          <c:orientation val="minMax"/>
          <c:max val="1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データ数</a:t>
                </a:r>
              </a:p>
            </c:rich>
          </c:tx>
          <c:layout>
            <c:manualLayout>
              <c:xMode val="edge"/>
              <c:yMode val="edge"/>
              <c:x val="0.44886333333333334"/>
              <c:y val="0.87566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9327"/>
        <c:crosses val="autoZero"/>
        <c:crossBetween val="midCat"/>
        <c:majorUnit val="100"/>
        <c:minorUnit val="100"/>
      </c:valAx>
      <c:valAx>
        <c:axId val="99251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測定値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8847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21732899687192964"/>
          <c:y val="5.1317460771694197E-2"/>
          <c:w val="0.26105555555555554"/>
          <c:h val="5.958416666666666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35916666666667"/>
          <c:y val="3.8805555555555558E-2"/>
          <c:w val="0.72003861111111112"/>
          <c:h val="0.69238388888888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説明!$H$12</c:f>
              <c:strCache>
                <c:ptCount val="1"/>
                <c:pt idx="0">
                  <c:v>交換回数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説明!$B$13:$B$22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説明!$H$13:$H$22</c:f>
              <c:numCache>
                <c:formatCode>0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86-4B0C-8AD7-170F211DF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2518847"/>
        <c:axId val="992519327"/>
      </c:scatterChart>
      <c:valAx>
        <c:axId val="992518847"/>
        <c:scaling>
          <c:orientation val="minMax"/>
          <c:max val="1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データ数</a:t>
                </a:r>
              </a:p>
            </c:rich>
          </c:tx>
          <c:layout>
            <c:manualLayout>
              <c:xMode val="edge"/>
              <c:yMode val="edge"/>
              <c:x val="0.44886333333333334"/>
              <c:y val="0.87566333333333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9327"/>
        <c:crosses val="autoZero"/>
        <c:crossBetween val="midCat"/>
        <c:majorUnit val="100"/>
        <c:minorUnit val="100"/>
      </c:valAx>
      <c:valAx>
        <c:axId val="992519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r>
                  <a:rPr lang="ja-JP"/>
                  <a:t>測定値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ysClr val="windowText" lastClr="00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  <a:cs typeface="+mn-cs"/>
                </a:defRPr>
              </a:pPr>
              <a:endParaRPr lang="ja-JP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992518847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r"/>
      <c:layout>
        <c:manualLayout>
          <c:xMode val="edge"/>
          <c:yMode val="edge"/>
          <c:x val="0.21732899687192964"/>
          <c:y val="5.4915803040910836E-2"/>
          <c:w val="0.26105555555555554"/>
          <c:h val="5.9584166666666667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理論値と測定値!$B$3:$B$12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3E-4141-9374-F6E9BA6A55B5}"/>
            </c:ext>
          </c:extLst>
        </c:ser>
        <c:ser>
          <c:idx val="1"/>
          <c:order val="1"/>
          <c:tx>
            <c:strRef>
              <c:f>理論値と測定値!$C$2</c:f>
              <c:strCache>
                <c:ptCount val="1"/>
                <c:pt idx="0">
                  <c:v>g(n) =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理論値と測定値!$C$3:$C$12</c:f>
              <c:numCache>
                <c:formatCode>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3E-4141-9374-F6E9BA6A55B5}"/>
            </c:ext>
          </c:extLst>
        </c:ser>
        <c:ser>
          <c:idx val="2"/>
          <c:order val="2"/>
          <c:tx>
            <c:strRef>
              <c:f>理論値と測定値!$E$2</c:f>
              <c:strCache>
                <c:ptCount val="1"/>
                <c:pt idx="0">
                  <c:v>g(n) = log 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理論値と測定値!$E$3:$E$12</c:f>
              <c:numCache>
                <c:formatCode>0</c:formatCode>
                <c:ptCount val="10"/>
                <c:pt idx="0">
                  <c:v>2</c:v>
                </c:pt>
                <c:pt idx="1">
                  <c:v>2.3010299956639813</c:v>
                </c:pt>
                <c:pt idx="2">
                  <c:v>2.4771212547196626</c:v>
                </c:pt>
                <c:pt idx="3">
                  <c:v>2.6020599913279625</c:v>
                </c:pt>
                <c:pt idx="4">
                  <c:v>2.6989700043360187</c:v>
                </c:pt>
                <c:pt idx="5">
                  <c:v>2.7781512503836434</c:v>
                </c:pt>
                <c:pt idx="6">
                  <c:v>2.8450980400142569</c:v>
                </c:pt>
                <c:pt idx="7">
                  <c:v>2.9030899869919438</c:v>
                </c:pt>
                <c:pt idx="8">
                  <c:v>2.9542425094393248</c:v>
                </c:pt>
                <c:pt idx="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3E-4141-9374-F6E9BA6A55B5}"/>
            </c:ext>
          </c:extLst>
        </c:ser>
        <c:ser>
          <c:idx val="3"/>
          <c:order val="3"/>
          <c:tx>
            <c:strRef>
              <c:f>理論値と測定値!$G$2</c:f>
              <c:strCache>
                <c:ptCount val="1"/>
                <c:pt idx="0">
                  <c:v>g(n) = 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理論値と測定値!$G$3:$G$12</c:f>
              <c:numCache>
                <c:formatCode>0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3E-4141-9374-F6E9BA6A55B5}"/>
            </c:ext>
          </c:extLst>
        </c:ser>
        <c:ser>
          <c:idx val="4"/>
          <c:order val="4"/>
          <c:tx>
            <c:strRef>
              <c:f>理論値と測定値!$I$2</c:f>
              <c:strCache>
                <c:ptCount val="1"/>
                <c:pt idx="0">
                  <c:v>g(n) = n log 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理論値と測定値!$I$3:$I$12</c:f>
              <c:numCache>
                <c:formatCode>0</c:formatCode>
                <c:ptCount val="10"/>
                <c:pt idx="0">
                  <c:v>200</c:v>
                </c:pt>
                <c:pt idx="1">
                  <c:v>460.20599913279625</c:v>
                </c:pt>
                <c:pt idx="2">
                  <c:v>743.13637641589878</c:v>
                </c:pt>
                <c:pt idx="3">
                  <c:v>1040.823996531185</c:v>
                </c:pt>
                <c:pt idx="4">
                  <c:v>1349.4850021680095</c:v>
                </c:pt>
                <c:pt idx="5">
                  <c:v>1666.8907502301861</c:v>
                </c:pt>
                <c:pt idx="6">
                  <c:v>1991.5686280099799</c:v>
                </c:pt>
                <c:pt idx="7">
                  <c:v>2322.471989593555</c:v>
                </c:pt>
                <c:pt idx="8">
                  <c:v>2658.8182584953925</c:v>
                </c:pt>
                <c:pt idx="9">
                  <c:v>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3E-4141-9374-F6E9BA6A5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理論値と測定値!$K$2</c15:sqref>
                        </c15:formulaRef>
                      </c:ext>
                    </c:extLst>
                    <c:strCache>
                      <c:ptCount val="1"/>
                      <c:pt idx="0">
                        <c:v>g(n) = n1.5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理論値と測定値!$K$3:$K$12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1000.0000000000007</c:v>
                      </c:pt>
                      <c:pt idx="1">
                        <c:v>2828.4271247461875</c:v>
                      </c:pt>
                      <c:pt idx="2">
                        <c:v>5196.1524227066311</c:v>
                      </c:pt>
                      <c:pt idx="3">
                        <c:v>8000</c:v>
                      </c:pt>
                      <c:pt idx="4">
                        <c:v>11180.339887498953</c:v>
                      </c:pt>
                      <c:pt idx="5">
                        <c:v>14696.938456699054</c:v>
                      </c:pt>
                      <c:pt idx="6">
                        <c:v>18520.259177452117</c:v>
                      </c:pt>
                      <c:pt idx="7">
                        <c:v>22627.416997969503</c:v>
                      </c:pt>
                      <c:pt idx="8">
                        <c:v>26999.999999999996</c:v>
                      </c:pt>
                      <c:pt idx="9">
                        <c:v>31622.776601683781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013E-4141-9374-F6E9BA6A55B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理論値と測定値!$M$2</c15:sqref>
                        </c15:formulaRef>
                      </c:ext>
                    </c:extLst>
                    <c:strCache>
                      <c:ptCount val="1"/>
                      <c:pt idx="0">
                        <c:v>g(n) = n2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理論値と測定値!$M$3:$M$12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10000</c:v>
                      </c:pt>
                      <c:pt idx="1">
                        <c:v>40000</c:v>
                      </c:pt>
                      <c:pt idx="2">
                        <c:v>90000</c:v>
                      </c:pt>
                      <c:pt idx="3">
                        <c:v>160000</c:v>
                      </c:pt>
                      <c:pt idx="4">
                        <c:v>250000</c:v>
                      </c:pt>
                      <c:pt idx="5">
                        <c:v>360000</c:v>
                      </c:pt>
                      <c:pt idx="6">
                        <c:v>490000</c:v>
                      </c:pt>
                      <c:pt idx="7">
                        <c:v>640000</c:v>
                      </c:pt>
                      <c:pt idx="8">
                        <c:v>810000</c:v>
                      </c:pt>
                      <c:pt idx="9">
                        <c:v>1000000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13E-4141-9374-F6E9BA6A55B5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35662561410592908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理論値と測定値!$B$3:$B$12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3E-4141-9374-F6E9BA6A55B5}"/>
            </c:ext>
          </c:extLst>
        </c:ser>
        <c:ser>
          <c:idx val="5"/>
          <c:order val="5"/>
          <c:tx>
            <c:strRef>
              <c:f>理論値と測定値!$K$2</c:f>
              <c:strCache>
                <c:ptCount val="1"/>
                <c:pt idx="0">
                  <c:v>g(n) = n1.5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理論値と測定値!$K$3:$K$12</c:f>
              <c:numCache>
                <c:formatCode>0</c:formatCode>
                <c:ptCount val="10"/>
                <c:pt idx="0">
                  <c:v>1000.0000000000007</c:v>
                </c:pt>
                <c:pt idx="1">
                  <c:v>2828.4271247461875</c:v>
                </c:pt>
                <c:pt idx="2">
                  <c:v>5196.1524227066311</c:v>
                </c:pt>
                <c:pt idx="3">
                  <c:v>8000</c:v>
                </c:pt>
                <c:pt idx="4">
                  <c:v>11180.339887498953</c:v>
                </c:pt>
                <c:pt idx="5">
                  <c:v>14696.938456699054</c:v>
                </c:pt>
                <c:pt idx="6">
                  <c:v>18520.259177452117</c:v>
                </c:pt>
                <c:pt idx="7">
                  <c:v>22627.416997969503</c:v>
                </c:pt>
                <c:pt idx="8">
                  <c:v>26999.999999999996</c:v>
                </c:pt>
                <c:pt idx="9">
                  <c:v>31622.776601683781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13E-4141-9374-F6E9BA6A55B5}"/>
            </c:ext>
          </c:extLst>
        </c:ser>
        <c:ser>
          <c:idx val="6"/>
          <c:order val="6"/>
          <c:tx>
            <c:strRef>
              <c:f>理論値と測定値!$M$2</c:f>
              <c:strCache>
                <c:ptCount val="1"/>
                <c:pt idx="0">
                  <c:v>g(n) = n2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理論値と測定値!$M$3:$M$12</c:f>
              <c:numCache>
                <c:formatCode>0</c:formatCode>
                <c:ptCount val="10"/>
                <c:pt idx="0">
                  <c:v>10000</c:v>
                </c:pt>
                <c:pt idx="1">
                  <c:v>40000</c:v>
                </c:pt>
                <c:pt idx="2">
                  <c:v>90000</c:v>
                </c:pt>
                <c:pt idx="3">
                  <c:v>160000</c:v>
                </c:pt>
                <c:pt idx="4">
                  <c:v>250000</c:v>
                </c:pt>
                <c:pt idx="5">
                  <c:v>360000</c:v>
                </c:pt>
                <c:pt idx="6">
                  <c:v>490000</c:v>
                </c:pt>
                <c:pt idx="7">
                  <c:v>640000</c:v>
                </c:pt>
                <c:pt idx="8">
                  <c:v>810000</c:v>
                </c:pt>
                <c:pt idx="9">
                  <c:v>1000000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13E-4141-9374-F6E9BA6A5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理論値と測定値!$C$2</c15:sqref>
                        </c15:formulaRef>
                      </c:ext>
                    </c:extLst>
                    <c:strCache>
                      <c:ptCount val="1"/>
                      <c:pt idx="0">
                        <c:v>g(n) = 1</c:v>
                      </c:pt>
                    </c:strCache>
                  </c:strRef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理論値と測定値!$C$3:$C$12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</c:v>
                      </c:pt>
                      <c:pt idx="1">
                        <c:v>1</c:v>
                      </c:pt>
                      <c:pt idx="2">
                        <c:v>1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1</c:v>
                      </c:pt>
                      <c:pt idx="6">
                        <c:v>1</c:v>
                      </c:pt>
                      <c:pt idx="7">
                        <c:v>1</c:v>
                      </c:pt>
                      <c:pt idx="8">
                        <c:v>1</c:v>
                      </c:pt>
                      <c:pt idx="9">
                        <c:v>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013E-4141-9374-F6E9BA6A55B5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理論値と測定値!$E$2</c15:sqref>
                        </c15:formulaRef>
                      </c:ext>
                    </c:extLst>
                    <c:strCache>
                      <c:ptCount val="1"/>
                      <c:pt idx="0">
                        <c:v>g(n) =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理論値と測定値!$E$3:$E$12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</c:v>
                      </c:pt>
                      <c:pt idx="1">
                        <c:v>2.3010299956639813</c:v>
                      </c:pt>
                      <c:pt idx="2">
                        <c:v>2.4771212547196626</c:v>
                      </c:pt>
                      <c:pt idx="3">
                        <c:v>2.6020599913279625</c:v>
                      </c:pt>
                      <c:pt idx="4">
                        <c:v>2.6989700043360187</c:v>
                      </c:pt>
                      <c:pt idx="5">
                        <c:v>2.7781512503836434</c:v>
                      </c:pt>
                      <c:pt idx="6">
                        <c:v>2.8450980400142569</c:v>
                      </c:pt>
                      <c:pt idx="7">
                        <c:v>2.9030899869919438</c:v>
                      </c:pt>
                      <c:pt idx="8">
                        <c:v>2.9542425094393248</c:v>
                      </c:pt>
                      <c:pt idx="9">
                        <c:v>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13E-4141-9374-F6E9BA6A55B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理論値と測定値!$G$2</c15:sqref>
                        </c15:formulaRef>
                      </c:ext>
                    </c:extLst>
                    <c:strCache>
                      <c:ptCount val="1"/>
                      <c:pt idx="0">
                        <c:v>g(n) = n</c:v>
                      </c:pt>
                    </c:strCache>
                  </c:strRef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理論値と測定値!$G$3:$G$12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13E-4141-9374-F6E9BA6A55B5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理論値と測定値!$I$2</c15:sqref>
                        </c15:formulaRef>
                      </c:ext>
                    </c:extLst>
                    <c:strCache>
                      <c:ptCount val="1"/>
                      <c:pt idx="0">
                        <c:v>g(n) = n log n</c:v>
                      </c:pt>
                    </c:strCache>
                  </c:strRef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理論値と測定値!$I$3:$I$12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200</c:v>
                      </c:pt>
                      <c:pt idx="1">
                        <c:v>460.20599913279625</c:v>
                      </c:pt>
                      <c:pt idx="2">
                        <c:v>743.13637641589878</c:v>
                      </c:pt>
                      <c:pt idx="3">
                        <c:v>1040.823996531185</c:v>
                      </c:pt>
                      <c:pt idx="4">
                        <c:v>1349.4850021680095</c:v>
                      </c:pt>
                      <c:pt idx="5">
                        <c:v>1666.8907502301861</c:v>
                      </c:pt>
                      <c:pt idx="6">
                        <c:v>1991.5686280099799</c:v>
                      </c:pt>
                      <c:pt idx="7">
                        <c:v>2322.471989593555</c:v>
                      </c:pt>
                      <c:pt idx="8">
                        <c:v>2658.8182584953925</c:v>
                      </c:pt>
                      <c:pt idx="9">
                        <c:v>3000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13E-4141-9374-F6E9BA6A55B5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26773672521704017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102564102564102"/>
          <c:y val="4.0404040404040407E-2"/>
          <c:w val="0.67369244229086744"/>
          <c:h val="0.82031221303948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理論値と測定値!$B$2</c:f>
              <c:strCache>
                <c:ptCount val="1"/>
                <c:pt idx="0">
                  <c:v>比較回数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理論値と測定値!$B$14:$B$23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3E-4141-9374-F6E9BA6A55B5}"/>
            </c:ext>
          </c:extLst>
        </c:ser>
        <c:ser>
          <c:idx val="1"/>
          <c:order val="1"/>
          <c:tx>
            <c:strRef>
              <c:f>理論値と測定値!$C$2</c:f>
              <c:strCache>
                <c:ptCount val="1"/>
                <c:pt idx="0">
                  <c:v>g(n) =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理論値と測定値!$C$14:$C$23</c:f>
              <c:numCache>
                <c:formatCode>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3E-4141-9374-F6E9BA6A55B5}"/>
            </c:ext>
          </c:extLst>
        </c:ser>
        <c:ser>
          <c:idx val="2"/>
          <c:order val="2"/>
          <c:tx>
            <c:strRef>
              <c:f>理論値と測定値!$E$2</c:f>
              <c:strCache>
                <c:ptCount val="1"/>
                <c:pt idx="0">
                  <c:v>g(n) = log 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理論値と測定値!$E$14:$E$23</c:f>
              <c:numCache>
                <c:formatCode>0</c:formatCode>
                <c:ptCount val="10"/>
                <c:pt idx="0">
                  <c:v>2</c:v>
                </c:pt>
                <c:pt idx="1">
                  <c:v>2.3010299956639813</c:v>
                </c:pt>
                <c:pt idx="2">
                  <c:v>2.4771212547196626</c:v>
                </c:pt>
                <c:pt idx="3">
                  <c:v>2.6020599913279625</c:v>
                </c:pt>
                <c:pt idx="4">
                  <c:v>2.6989700043360187</c:v>
                </c:pt>
                <c:pt idx="5">
                  <c:v>2.7781512503836434</c:v>
                </c:pt>
                <c:pt idx="6">
                  <c:v>2.8450980400142569</c:v>
                </c:pt>
                <c:pt idx="7">
                  <c:v>2.9030899869919438</c:v>
                </c:pt>
                <c:pt idx="8">
                  <c:v>2.9542425094393248</c:v>
                </c:pt>
                <c:pt idx="9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3E-4141-9374-F6E9BA6A55B5}"/>
            </c:ext>
          </c:extLst>
        </c:ser>
        <c:ser>
          <c:idx val="3"/>
          <c:order val="3"/>
          <c:tx>
            <c:strRef>
              <c:f>理論値と測定値!$G$2</c:f>
              <c:strCache>
                <c:ptCount val="1"/>
                <c:pt idx="0">
                  <c:v>g(n) = n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理論値と測定値!$G$14:$G$23</c:f>
              <c:numCache>
                <c:formatCode>0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13E-4141-9374-F6E9BA6A55B5}"/>
            </c:ext>
          </c:extLst>
        </c:ser>
        <c:ser>
          <c:idx val="4"/>
          <c:order val="4"/>
          <c:tx>
            <c:strRef>
              <c:f>理論値と測定値!$I$2</c:f>
              <c:strCache>
                <c:ptCount val="1"/>
                <c:pt idx="0">
                  <c:v>g(n) = n log n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理論値と測定値!$A$3:$A$12</c:f>
              <c:numCache>
                <c:formatCode>General</c:formatCode>
                <c:ptCount val="10"/>
                <c:pt idx="0">
                  <c:v>100</c:v>
                </c:pt>
                <c:pt idx="1">
                  <c:v>200</c:v>
                </c:pt>
                <c:pt idx="2">
                  <c:v>300</c:v>
                </c:pt>
                <c:pt idx="3">
                  <c:v>400</c:v>
                </c:pt>
                <c:pt idx="4">
                  <c:v>500</c:v>
                </c:pt>
                <c:pt idx="5">
                  <c:v>600</c:v>
                </c:pt>
                <c:pt idx="6">
                  <c:v>700</c:v>
                </c:pt>
                <c:pt idx="7">
                  <c:v>800</c:v>
                </c:pt>
                <c:pt idx="8">
                  <c:v>900</c:v>
                </c:pt>
                <c:pt idx="9">
                  <c:v>1000</c:v>
                </c:pt>
              </c:numCache>
            </c:numRef>
          </c:xVal>
          <c:yVal>
            <c:numRef>
              <c:f>理論値と測定値!$I$14:$I$23</c:f>
              <c:numCache>
                <c:formatCode>0</c:formatCode>
                <c:ptCount val="10"/>
                <c:pt idx="0">
                  <c:v>200</c:v>
                </c:pt>
                <c:pt idx="1">
                  <c:v>460.20599913279625</c:v>
                </c:pt>
                <c:pt idx="2">
                  <c:v>743.13637641589878</c:v>
                </c:pt>
                <c:pt idx="3">
                  <c:v>1040.823996531185</c:v>
                </c:pt>
                <c:pt idx="4">
                  <c:v>1349.4850021680095</c:v>
                </c:pt>
                <c:pt idx="5">
                  <c:v>1666.8907502301861</c:v>
                </c:pt>
                <c:pt idx="6">
                  <c:v>1991.5686280099799</c:v>
                </c:pt>
                <c:pt idx="7">
                  <c:v>2322.471989593555</c:v>
                </c:pt>
                <c:pt idx="8">
                  <c:v>2658.8182584953925</c:v>
                </c:pt>
                <c:pt idx="9">
                  <c:v>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13E-4141-9374-F6E9BA6A5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888"/>
        <c:axId val="123341055"/>
        <c:extLst>
          <c:ext xmlns:c15="http://schemas.microsoft.com/office/drawing/2012/chart" uri="{02D57815-91ED-43cb-92C2-25804820EDAC}">
            <c15:filteredScatte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理論値と測定値!$K$2</c15:sqref>
                        </c15:formulaRef>
                      </c:ext>
                    </c:extLst>
                    <c:strCache>
                      <c:ptCount val="1"/>
                      <c:pt idx="0">
                        <c:v>g(n) = n1.5</c:v>
                      </c:pt>
                    </c:strCache>
                  </c:strRef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理論値と測定値!$K$3:$K$12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1000.0000000000007</c:v>
                      </c:pt>
                      <c:pt idx="1">
                        <c:v>2828.4271247461875</c:v>
                      </c:pt>
                      <c:pt idx="2">
                        <c:v>5196.1524227066311</c:v>
                      </c:pt>
                      <c:pt idx="3">
                        <c:v>8000</c:v>
                      </c:pt>
                      <c:pt idx="4">
                        <c:v>11180.339887498953</c:v>
                      </c:pt>
                      <c:pt idx="5">
                        <c:v>14696.938456699054</c:v>
                      </c:pt>
                      <c:pt idx="6">
                        <c:v>18520.259177452117</c:v>
                      </c:pt>
                      <c:pt idx="7">
                        <c:v>22627.416997969503</c:v>
                      </c:pt>
                      <c:pt idx="8">
                        <c:v>26999.999999999996</c:v>
                      </c:pt>
                      <c:pt idx="9">
                        <c:v>31622.776601683781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013E-4141-9374-F6E9BA6A55B5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理論値と測定値!$M$2</c15:sqref>
                        </c15:formulaRef>
                      </c:ext>
                    </c:extLst>
                    <c:strCache>
                      <c:ptCount val="1"/>
                      <c:pt idx="0">
                        <c:v>g(n) = n2</c:v>
                      </c:pt>
                    </c:strCache>
                  </c:strRef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200</c:v>
                      </c:pt>
                      <c:pt idx="2">
                        <c:v>300</c:v>
                      </c:pt>
                      <c:pt idx="3">
                        <c:v>400</c:v>
                      </c:pt>
                      <c:pt idx="4">
                        <c:v>500</c:v>
                      </c:pt>
                      <c:pt idx="5">
                        <c:v>600</c:v>
                      </c:pt>
                      <c:pt idx="6">
                        <c:v>700</c:v>
                      </c:pt>
                      <c:pt idx="7">
                        <c:v>800</c:v>
                      </c:pt>
                      <c:pt idx="8">
                        <c:v>900</c:v>
                      </c:pt>
                      <c:pt idx="9">
                        <c:v>1000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理論値と測定値!$M$3:$M$12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10000</c:v>
                      </c:pt>
                      <c:pt idx="1">
                        <c:v>40000</c:v>
                      </c:pt>
                      <c:pt idx="2">
                        <c:v>90000</c:v>
                      </c:pt>
                      <c:pt idx="3">
                        <c:v>160000</c:v>
                      </c:pt>
                      <c:pt idx="4">
                        <c:v>250000</c:v>
                      </c:pt>
                      <c:pt idx="5">
                        <c:v>360000</c:v>
                      </c:pt>
                      <c:pt idx="6">
                        <c:v>490000</c:v>
                      </c:pt>
                      <c:pt idx="7">
                        <c:v>640000</c:v>
                      </c:pt>
                      <c:pt idx="8">
                        <c:v>810000</c:v>
                      </c:pt>
                      <c:pt idx="9">
                        <c:v>1000000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13E-4141-9374-F6E9BA6A55B5}"/>
                  </c:ext>
                </c:extLst>
              </c15:ser>
            </c15:filteredScatterSeries>
          </c:ext>
        </c:extLst>
      </c:scatterChart>
      <c:valAx>
        <c:axId val="206997888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23341055"/>
        <c:crosses val="autoZero"/>
        <c:crossBetween val="midCat"/>
      </c:valAx>
      <c:valAx>
        <c:axId val="12334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06997888"/>
        <c:crosses val="autoZero"/>
        <c:crossBetween val="midCat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26736765596608114"/>
          <c:y val="4.9057518124395079E-2"/>
          <c:w val="0.35662561410592908"/>
          <c:h val="0.20170755515064751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</xdr:colOff>
      <xdr:row>3</xdr:row>
      <xdr:rowOff>28575</xdr:rowOff>
    </xdr:from>
    <xdr:to>
      <xdr:col>13</xdr:col>
      <xdr:colOff>175762</xdr:colOff>
      <xdr:row>24</xdr:row>
      <xdr:rowOff>28125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FDB034F4-705D-AC07-A255-293BD33BD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4762</xdr:colOff>
      <xdr:row>3</xdr:row>
      <xdr:rowOff>28575</xdr:rowOff>
    </xdr:from>
    <xdr:to>
      <xdr:col>19</xdr:col>
      <xdr:colOff>175762</xdr:colOff>
      <xdr:row>24</xdr:row>
      <xdr:rowOff>28125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E45E89-8B48-46AA-9E79-889F54F41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4762</xdr:colOff>
      <xdr:row>29</xdr:row>
      <xdr:rowOff>28575</xdr:rowOff>
    </xdr:from>
    <xdr:to>
      <xdr:col>13</xdr:col>
      <xdr:colOff>175762</xdr:colOff>
      <xdr:row>50</xdr:row>
      <xdr:rowOff>28125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46DB00-E4DE-4537-8D05-9526C4CA5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4762</xdr:colOff>
      <xdr:row>29</xdr:row>
      <xdr:rowOff>28575</xdr:rowOff>
    </xdr:from>
    <xdr:to>
      <xdr:col>19</xdr:col>
      <xdr:colOff>175762</xdr:colOff>
      <xdr:row>50</xdr:row>
      <xdr:rowOff>28125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F36394-2B65-4393-A6BD-FDC2DE34D1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4762</xdr:colOff>
      <xdr:row>54</xdr:row>
      <xdr:rowOff>28575</xdr:rowOff>
    </xdr:from>
    <xdr:to>
      <xdr:col>13</xdr:col>
      <xdr:colOff>175762</xdr:colOff>
      <xdr:row>75</xdr:row>
      <xdr:rowOff>28125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BE0A27-10F9-4504-9FB3-B59A82469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4762</xdr:colOff>
      <xdr:row>54</xdr:row>
      <xdr:rowOff>28575</xdr:rowOff>
    </xdr:from>
    <xdr:to>
      <xdr:col>19</xdr:col>
      <xdr:colOff>175762</xdr:colOff>
      <xdr:row>75</xdr:row>
      <xdr:rowOff>28125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36769E7-EF54-45E4-B6E9-A3139D617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  <cdr:relSizeAnchor xmlns:cdr="http://schemas.openxmlformats.org/drawingml/2006/chartDrawing">
    <cdr:from>
      <cdr:x>0.43614</cdr:x>
      <cdr:y>0.10685</cdr:y>
    </cdr:from>
    <cdr:to>
      <cdr:x>0.53045</cdr:x>
      <cdr:y>0.1791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2EC801B-F9F4-8EB9-59F7-EDEA9ECAF1AD}"/>
            </a:ext>
          </a:extLst>
        </cdr:cNvPr>
        <cdr:cNvSpPr txBox="1"/>
      </cdr:nvSpPr>
      <cdr:spPr>
        <a:xfrm xmlns:a="http://schemas.openxmlformats.org/drawingml/2006/main" flipH="1">
          <a:off x="1622758" y="31883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1.5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0.43614</cdr:x>
      <cdr:y>0.17574</cdr:y>
    </cdr:from>
    <cdr:to>
      <cdr:x>0.53045</cdr:x>
      <cdr:y>0.24798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E13EFD99-CE31-BA89-0EB7-79DFAAB25726}"/>
            </a:ext>
          </a:extLst>
        </cdr:cNvPr>
        <cdr:cNvSpPr txBox="1"/>
      </cdr:nvSpPr>
      <cdr:spPr>
        <a:xfrm xmlns:a="http://schemas.openxmlformats.org/drawingml/2006/main" flipH="1">
          <a:off x="1622758" y="52437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2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0.17742</cdr:y>
    </cdr:from>
    <cdr:to>
      <cdr:x>0.49677</cdr:x>
      <cdr:y>0.24966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E19ACF70-8A91-3496-7395-3F85C4526737}"/>
            </a:ext>
          </a:extLst>
        </cdr:cNvPr>
        <cdr:cNvSpPr txBox="1"/>
      </cdr:nvSpPr>
      <cdr:spPr>
        <a:xfrm xmlns:a="http://schemas.openxmlformats.org/drawingml/2006/main" flipH="1">
          <a:off x="1497429" y="529389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0.10853</cdr:y>
    </cdr:from>
    <cdr:to>
      <cdr:x>0.49677</cdr:x>
      <cdr:y>0.18078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05438162-9501-62F3-A92B-4BF09F666714}"/>
            </a:ext>
          </a:extLst>
        </cdr:cNvPr>
        <cdr:cNvSpPr txBox="1"/>
      </cdr:nvSpPr>
      <cdr:spPr>
        <a:xfrm xmlns:a="http://schemas.openxmlformats.org/drawingml/2006/main" flipH="1">
          <a:off x="1497429" y="323850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  <cdr:relSizeAnchor xmlns:cdr="http://schemas.openxmlformats.org/drawingml/2006/chartDrawing">
    <cdr:from>
      <cdr:x>0.43614</cdr:x>
      <cdr:y>0.10685</cdr:y>
    </cdr:from>
    <cdr:to>
      <cdr:x>0.53045</cdr:x>
      <cdr:y>0.1791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2EC801B-F9F4-8EB9-59F7-EDEA9ECAF1AD}"/>
            </a:ext>
          </a:extLst>
        </cdr:cNvPr>
        <cdr:cNvSpPr txBox="1"/>
      </cdr:nvSpPr>
      <cdr:spPr>
        <a:xfrm xmlns:a="http://schemas.openxmlformats.org/drawingml/2006/main" flipH="1">
          <a:off x="1622758" y="31883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1.5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0.43614</cdr:x>
      <cdr:y>0.17574</cdr:y>
    </cdr:from>
    <cdr:to>
      <cdr:x>0.53045</cdr:x>
      <cdr:y>0.24798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E13EFD99-CE31-BA89-0EB7-79DFAAB25726}"/>
            </a:ext>
          </a:extLst>
        </cdr:cNvPr>
        <cdr:cNvSpPr txBox="1"/>
      </cdr:nvSpPr>
      <cdr:spPr>
        <a:xfrm xmlns:a="http://schemas.openxmlformats.org/drawingml/2006/main" flipH="1">
          <a:off x="1622758" y="52437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2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0.17742</cdr:y>
    </cdr:from>
    <cdr:to>
      <cdr:x>0.49677</cdr:x>
      <cdr:y>0.24966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E19ACF70-8A91-3496-7395-3F85C4526737}"/>
            </a:ext>
          </a:extLst>
        </cdr:cNvPr>
        <cdr:cNvSpPr txBox="1"/>
      </cdr:nvSpPr>
      <cdr:spPr>
        <a:xfrm xmlns:a="http://schemas.openxmlformats.org/drawingml/2006/main" flipH="1">
          <a:off x="1497429" y="529389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0.10853</cdr:y>
    </cdr:from>
    <cdr:to>
      <cdr:x>0.49677</cdr:x>
      <cdr:y>0.18078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05438162-9501-62F3-A92B-4BF09F666714}"/>
            </a:ext>
          </a:extLst>
        </cdr:cNvPr>
        <cdr:cNvSpPr txBox="1"/>
      </cdr:nvSpPr>
      <cdr:spPr>
        <a:xfrm xmlns:a="http://schemas.openxmlformats.org/drawingml/2006/main" flipH="1">
          <a:off x="1497429" y="323850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  <cdr:relSizeAnchor xmlns:cdr="http://schemas.openxmlformats.org/drawingml/2006/chartDrawing">
    <cdr:from>
      <cdr:x>0.43614</cdr:x>
      <cdr:y>0.10685</cdr:y>
    </cdr:from>
    <cdr:to>
      <cdr:x>0.53045</cdr:x>
      <cdr:y>0.1791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2EC801B-F9F4-8EB9-59F7-EDEA9ECAF1AD}"/>
            </a:ext>
          </a:extLst>
        </cdr:cNvPr>
        <cdr:cNvSpPr txBox="1"/>
      </cdr:nvSpPr>
      <cdr:spPr>
        <a:xfrm xmlns:a="http://schemas.openxmlformats.org/drawingml/2006/main" flipH="1">
          <a:off x="1622758" y="31883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1.5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0.43614</cdr:x>
      <cdr:y>0.17574</cdr:y>
    </cdr:from>
    <cdr:to>
      <cdr:x>0.53045</cdr:x>
      <cdr:y>0.24798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E13EFD99-CE31-BA89-0EB7-79DFAAB25726}"/>
            </a:ext>
          </a:extLst>
        </cdr:cNvPr>
        <cdr:cNvSpPr txBox="1"/>
      </cdr:nvSpPr>
      <cdr:spPr>
        <a:xfrm xmlns:a="http://schemas.openxmlformats.org/drawingml/2006/main" flipH="1">
          <a:off x="1622758" y="52437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2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0.17742</cdr:y>
    </cdr:from>
    <cdr:to>
      <cdr:x>0.49677</cdr:x>
      <cdr:y>0.24966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E19ACF70-8A91-3496-7395-3F85C4526737}"/>
            </a:ext>
          </a:extLst>
        </cdr:cNvPr>
        <cdr:cNvSpPr txBox="1"/>
      </cdr:nvSpPr>
      <cdr:spPr>
        <a:xfrm xmlns:a="http://schemas.openxmlformats.org/drawingml/2006/main" flipH="1">
          <a:off x="1497429" y="529389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0.10853</cdr:y>
    </cdr:from>
    <cdr:to>
      <cdr:x>0.49677</cdr:x>
      <cdr:y>0.18078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05438162-9501-62F3-A92B-4BF09F666714}"/>
            </a:ext>
          </a:extLst>
        </cdr:cNvPr>
        <cdr:cNvSpPr txBox="1"/>
      </cdr:nvSpPr>
      <cdr:spPr>
        <a:xfrm xmlns:a="http://schemas.openxmlformats.org/drawingml/2006/main" flipH="1">
          <a:off x="1497429" y="323850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</xdr:row>
      <xdr:rowOff>6724</xdr:rowOff>
    </xdr:from>
    <xdr:to>
      <xdr:col>20</xdr:col>
      <xdr:colOff>295275</xdr:colOff>
      <xdr:row>18</xdr:row>
      <xdr:rowOff>60513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3BB1800-D00E-F379-6E98-53A9DC2A5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447675</xdr:colOff>
      <xdr:row>2</xdr:row>
      <xdr:rowOff>6724</xdr:rowOff>
    </xdr:from>
    <xdr:to>
      <xdr:col>26</xdr:col>
      <xdr:colOff>47625</xdr:colOff>
      <xdr:row>18</xdr:row>
      <xdr:rowOff>60513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4E68E6C-B71B-8587-DFEC-D641BEF6F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104775</xdr:colOff>
      <xdr:row>2</xdr:row>
      <xdr:rowOff>46878</xdr:rowOff>
    </xdr:from>
    <xdr:to>
      <xdr:col>32</xdr:col>
      <xdr:colOff>390525</xdr:colOff>
      <xdr:row>18</xdr:row>
      <xdr:rowOff>94131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A2F6AA-99C1-9789-40B8-903510A11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590550</xdr:colOff>
      <xdr:row>2</xdr:row>
      <xdr:rowOff>92635</xdr:rowOff>
    </xdr:from>
    <xdr:to>
      <xdr:col>38</xdr:col>
      <xdr:colOff>190500</xdr:colOff>
      <xdr:row>18</xdr:row>
      <xdr:rowOff>139888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5CFE3C-3B98-202E-7E6A-93FD0D536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9525</xdr:colOff>
      <xdr:row>26</xdr:row>
      <xdr:rowOff>6724</xdr:rowOff>
    </xdr:from>
    <xdr:to>
      <xdr:col>20</xdr:col>
      <xdr:colOff>295275</xdr:colOff>
      <xdr:row>42</xdr:row>
      <xdr:rowOff>60513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501CE9-1556-4E63-9BA0-3FED2B68F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447675</xdr:colOff>
      <xdr:row>26</xdr:row>
      <xdr:rowOff>6724</xdr:rowOff>
    </xdr:from>
    <xdr:to>
      <xdr:col>26</xdr:col>
      <xdr:colOff>47625</xdr:colOff>
      <xdr:row>42</xdr:row>
      <xdr:rowOff>60513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CA1C89-F29F-42D1-86C1-B92A974D3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27</xdr:col>
      <xdr:colOff>104775</xdr:colOff>
      <xdr:row>26</xdr:row>
      <xdr:rowOff>46878</xdr:rowOff>
    </xdr:from>
    <xdr:to>
      <xdr:col>32</xdr:col>
      <xdr:colOff>390525</xdr:colOff>
      <xdr:row>42</xdr:row>
      <xdr:rowOff>94131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63D2CAD-891F-439D-A885-3BF1E5D8B8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32</xdr:col>
      <xdr:colOff>590550</xdr:colOff>
      <xdr:row>26</xdr:row>
      <xdr:rowOff>92635</xdr:rowOff>
    </xdr:from>
    <xdr:to>
      <xdr:col>38</xdr:col>
      <xdr:colOff>190500</xdr:colOff>
      <xdr:row>42</xdr:row>
      <xdr:rowOff>139888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E93746-C8B5-427A-A656-6F7E38A08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9525</xdr:colOff>
      <xdr:row>49</xdr:row>
      <xdr:rowOff>6724</xdr:rowOff>
    </xdr:from>
    <xdr:to>
      <xdr:col>20</xdr:col>
      <xdr:colOff>295275</xdr:colOff>
      <xdr:row>65</xdr:row>
      <xdr:rowOff>60513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86CAB9C-3A57-436E-8AAF-60B8C38E5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447675</xdr:colOff>
      <xdr:row>49</xdr:row>
      <xdr:rowOff>6724</xdr:rowOff>
    </xdr:from>
    <xdr:to>
      <xdr:col>26</xdr:col>
      <xdr:colOff>47625</xdr:colOff>
      <xdr:row>65</xdr:row>
      <xdr:rowOff>60513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7148D9A-1CE5-42DB-BB04-7D69629C3F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27</xdr:col>
      <xdr:colOff>104775</xdr:colOff>
      <xdr:row>49</xdr:row>
      <xdr:rowOff>46878</xdr:rowOff>
    </xdr:from>
    <xdr:to>
      <xdr:col>32</xdr:col>
      <xdr:colOff>390525</xdr:colOff>
      <xdr:row>65</xdr:row>
      <xdr:rowOff>94131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2873D48-E1A1-4808-9453-C74DF04A0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32</xdr:col>
      <xdr:colOff>590550</xdr:colOff>
      <xdr:row>49</xdr:row>
      <xdr:rowOff>92635</xdr:rowOff>
    </xdr:from>
    <xdr:to>
      <xdr:col>38</xdr:col>
      <xdr:colOff>190500</xdr:colOff>
      <xdr:row>65</xdr:row>
      <xdr:rowOff>139888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F83F65B-AFFB-49C6-AFCE-3C3F79A2F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  <cdr:relSizeAnchor xmlns:cdr="http://schemas.openxmlformats.org/drawingml/2006/chartDrawing">
    <cdr:from>
      <cdr:x>0.43614</cdr:x>
      <cdr:y>0.10685</cdr:y>
    </cdr:from>
    <cdr:to>
      <cdr:x>0.53045</cdr:x>
      <cdr:y>0.1791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2EC801B-F9F4-8EB9-59F7-EDEA9ECAF1AD}"/>
            </a:ext>
          </a:extLst>
        </cdr:cNvPr>
        <cdr:cNvSpPr txBox="1"/>
      </cdr:nvSpPr>
      <cdr:spPr>
        <a:xfrm xmlns:a="http://schemas.openxmlformats.org/drawingml/2006/main" flipH="1">
          <a:off x="1622758" y="31883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1.5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0.43614</cdr:x>
      <cdr:y>0.17574</cdr:y>
    </cdr:from>
    <cdr:to>
      <cdr:x>0.53045</cdr:x>
      <cdr:y>0.24798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E13EFD99-CE31-BA89-0EB7-79DFAAB25726}"/>
            </a:ext>
          </a:extLst>
        </cdr:cNvPr>
        <cdr:cNvSpPr txBox="1"/>
      </cdr:nvSpPr>
      <cdr:spPr>
        <a:xfrm xmlns:a="http://schemas.openxmlformats.org/drawingml/2006/main" flipH="1">
          <a:off x="1622758" y="52437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2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0.17742</cdr:y>
    </cdr:from>
    <cdr:to>
      <cdr:x>0.49677</cdr:x>
      <cdr:y>0.24966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E19ACF70-8A91-3496-7395-3F85C4526737}"/>
            </a:ext>
          </a:extLst>
        </cdr:cNvPr>
        <cdr:cNvSpPr txBox="1"/>
      </cdr:nvSpPr>
      <cdr:spPr>
        <a:xfrm xmlns:a="http://schemas.openxmlformats.org/drawingml/2006/main" flipH="1">
          <a:off x="1497429" y="529389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0.10853</cdr:y>
    </cdr:from>
    <cdr:to>
      <cdr:x>0.49677</cdr:x>
      <cdr:y>0.18078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05438162-9501-62F3-A92B-4BF09F666714}"/>
            </a:ext>
          </a:extLst>
        </cdr:cNvPr>
        <cdr:cNvSpPr txBox="1"/>
      </cdr:nvSpPr>
      <cdr:spPr>
        <a:xfrm xmlns:a="http://schemas.openxmlformats.org/drawingml/2006/main" flipH="1">
          <a:off x="1497429" y="323850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  <cdr:relSizeAnchor xmlns:cdr="http://schemas.openxmlformats.org/drawingml/2006/chartDrawing">
    <cdr:from>
      <cdr:x>0.43614</cdr:x>
      <cdr:y>0.10685</cdr:y>
    </cdr:from>
    <cdr:to>
      <cdr:x>0.53045</cdr:x>
      <cdr:y>0.1791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2EC801B-F9F4-8EB9-59F7-EDEA9ECAF1AD}"/>
            </a:ext>
          </a:extLst>
        </cdr:cNvPr>
        <cdr:cNvSpPr txBox="1"/>
      </cdr:nvSpPr>
      <cdr:spPr>
        <a:xfrm xmlns:a="http://schemas.openxmlformats.org/drawingml/2006/main" flipH="1">
          <a:off x="1622758" y="31883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1.5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0.43614</cdr:x>
      <cdr:y>0.17574</cdr:y>
    </cdr:from>
    <cdr:to>
      <cdr:x>0.53045</cdr:x>
      <cdr:y>0.24798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E13EFD99-CE31-BA89-0EB7-79DFAAB25726}"/>
            </a:ext>
          </a:extLst>
        </cdr:cNvPr>
        <cdr:cNvSpPr txBox="1"/>
      </cdr:nvSpPr>
      <cdr:spPr>
        <a:xfrm xmlns:a="http://schemas.openxmlformats.org/drawingml/2006/main" flipH="1">
          <a:off x="1622758" y="52437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2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0.17742</cdr:y>
    </cdr:from>
    <cdr:to>
      <cdr:x>0.49677</cdr:x>
      <cdr:y>0.24966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E19ACF70-8A91-3496-7395-3F85C4526737}"/>
            </a:ext>
          </a:extLst>
        </cdr:cNvPr>
        <cdr:cNvSpPr txBox="1"/>
      </cdr:nvSpPr>
      <cdr:spPr>
        <a:xfrm xmlns:a="http://schemas.openxmlformats.org/drawingml/2006/main" flipH="1">
          <a:off x="1497429" y="529389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0.10853</cdr:y>
    </cdr:from>
    <cdr:to>
      <cdr:x>0.49677</cdr:x>
      <cdr:y>0.18078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05438162-9501-62F3-A92B-4BF09F666714}"/>
            </a:ext>
          </a:extLst>
        </cdr:cNvPr>
        <cdr:cNvSpPr txBox="1"/>
      </cdr:nvSpPr>
      <cdr:spPr>
        <a:xfrm xmlns:a="http://schemas.openxmlformats.org/drawingml/2006/main" flipH="1">
          <a:off x="1497429" y="323850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  <cdr:relSizeAnchor xmlns:cdr="http://schemas.openxmlformats.org/drawingml/2006/chartDrawing">
    <cdr:from>
      <cdr:x>0.43614</cdr:x>
      <cdr:y>0.10685</cdr:y>
    </cdr:from>
    <cdr:to>
      <cdr:x>0.53045</cdr:x>
      <cdr:y>0.1791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02EC801B-F9F4-8EB9-59F7-EDEA9ECAF1AD}"/>
            </a:ext>
          </a:extLst>
        </cdr:cNvPr>
        <cdr:cNvSpPr txBox="1"/>
      </cdr:nvSpPr>
      <cdr:spPr>
        <a:xfrm xmlns:a="http://schemas.openxmlformats.org/drawingml/2006/main" flipH="1">
          <a:off x="1622758" y="31883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1.5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0.43614</cdr:x>
      <cdr:y>0.17574</cdr:y>
    </cdr:from>
    <cdr:to>
      <cdr:x>0.53045</cdr:x>
      <cdr:y>0.24798</cdr:y>
    </cdr:to>
    <cdr:sp macro="" textlink="">
      <cdr:nvSpPr>
        <cdr:cNvPr id="5" name="テキスト ボックス 4">
          <a:extLst xmlns:a="http://schemas.openxmlformats.org/drawingml/2006/main">
            <a:ext uri="{FF2B5EF4-FFF2-40B4-BE49-F238E27FC236}">
              <a16:creationId xmlns:a16="http://schemas.microsoft.com/office/drawing/2014/main" id="{E13EFD99-CE31-BA89-0EB7-79DFAAB25726}"/>
            </a:ext>
          </a:extLst>
        </cdr:cNvPr>
        <cdr:cNvSpPr txBox="1"/>
      </cdr:nvSpPr>
      <cdr:spPr>
        <a:xfrm xmlns:a="http://schemas.openxmlformats.org/drawingml/2006/main" flipH="1">
          <a:off x="1622758" y="524376"/>
          <a:ext cx="350921" cy="21556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n</a:t>
          </a:r>
          <a:r>
            <a:rPr lang="en-US" altLang="ja-JP" sz="1000" kern="1200" baseline="30000"/>
            <a:t>2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0.17742</cdr:y>
    </cdr:from>
    <cdr:to>
      <cdr:x>0.49677</cdr:x>
      <cdr:y>0.24966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E19ACF70-8A91-3496-7395-3F85C4526737}"/>
            </a:ext>
          </a:extLst>
        </cdr:cNvPr>
        <cdr:cNvSpPr txBox="1"/>
      </cdr:nvSpPr>
      <cdr:spPr>
        <a:xfrm xmlns:a="http://schemas.openxmlformats.org/drawingml/2006/main" flipH="1">
          <a:off x="1497429" y="529389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  <cdr:relSizeAnchor xmlns:cdr="http://schemas.openxmlformats.org/drawingml/2006/chartDrawing">
    <cdr:from>
      <cdr:x>0.40245</cdr:x>
      <cdr:y>0.10853</cdr:y>
    </cdr:from>
    <cdr:to>
      <cdr:x>0.49677</cdr:x>
      <cdr:y>0.18078</cdr:y>
    </cdr:to>
    <cdr:sp macro="" textlink="">
      <cdr:nvSpPr>
        <cdr:cNvPr id="7" name="テキスト ボックス 6">
          <a:extLst xmlns:a="http://schemas.openxmlformats.org/drawingml/2006/main">
            <a:ext uri="{FF2B5EF4-FFF2-40B4-BE49-F238E27FC236}">
              <a16:creationId xmlns:a16="http://schemas.microsoft.com/office/drawing/2014/main" id="{05438162-9501-62F3-A92B-4BF09F666714}"/>
            </a:ext>
          </a:extLst>
        </cdr:cNvPr>
        <cdr:cNvSpPr txBox="1"/>
      </cdr:nvSpPr>
      <cdr:spPr>
        <a:xfrm xmlns:a="http://schemas.openxmlformats.org/drawingml/2006/main" flipH="1">
          <a:off x="1497429" y="323850"/>
          <a:ext cx="350921" cy="215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000" kern="1200"/>
            <a:t> =</a:t>
          </a:r>
          <a:endParaRPr lang="ja-JP" altLang="en-US" sz="1600" kern="1200" baseline="300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0.38624</cdr:x>
      <cdr:y>0.92011</cdr:y>
    </cdr:from>
    <cdr:to>
      <cdr:x>0.64021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532E80C-605E-F595-1A51-B2CE4D217C26}"/>
            </a:ext>
          </a:extLst>
        </cdr:cNvPr>
        <cdr:cNvSpPr txBox="1"/>
      </cdr:nvSpPr>
      <cdr:spPr>
        <a:xfrm xmlns:a="http://schemas.openxmlformats.org/drawingml/2006/main">
          <a:off x="1390650" y="3181351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データ数</a:t>
          </a:r>
        </a:p>
      </cdr:txBody>
    </cdr:sp>
  </cdr:relSizeAnchor>
  <cdr:relSizeAnchor xmlns:cdr="http://schemas.openxmlformats.org/drawingml/2006/chartDrawing">
    <cdr:from>
      <cdr:x>0</cdr:x>
      <cdr:y>0.30165</cdr:y>
    </cdr:from>
    <cdr:to>
      <cdr:x>0.07672</cdr:x>
      <cdr:y>0.56612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050CBDF6-B6AB-B226-E88E-760D5AA530EB}"/>
            </a:ext>
          </a:extLst>
        </cdr:cNvPr>
        <cdr:cNvSpPr txBox="1"/>
      </cdr:nvSpPr>
      <cdr:spPr>
        <a:xfrm xmlns:a="http://schemas.openxmlformats.org/drawingml/2006/main" rot="16200000">
          <a:off x="-319088" y="1362076"/>
          <a:ext cx="914400" cy="276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 kern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回数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5B0E2-BA5F-428C-92C8-2E7A595A57F3}">
  <dimension ref="B2:H29"/>
  <sheetViews>
    <sheetView tabSelected="1" topLeftCell="A7" workbookViewId="0">
      <selection activeCell="C13" sqref="C13:H22"/>
    </sheetView>
  </sheetViews>
  <sheetFormatPr defaultRowHeight="13.5"/>
  <cols>
    <col min="1" max="16384" width="9" style="2"/>
  </cols>
  <sheetData>
    <row r="2" spans="2:8">
      <c r="B2" s="2" t="s">
        <v>13</v>
      </c>
    </row>
    <row r="3" spans="2:8">
      <c r="B3" s="2" t="s">
        <v>14</v>
      </c>
    </row>
    <row r="5" spans="2:8">
      <c r="B5" s="2" t="s">
        <v>15</v>
      </c>
    </row>
    <row r="6" spans="2:8">
      <c r="B6" s="2" t="s">
        <v>16</v>
      </c>
    </row>
    <row r="11" spans="2:8">
      <c r="B11" s="5" t="s">
        <v>0</v>
      </c>
      <c r="C11" s="28" t="s">
        <v>1</v>
      </c>
      <c r="D11" s="28"/>
      <c r="E11" s="28" t="s">
        <v>2</v>
      </c>
      <c r="F11" s="28"/>
      <c r="G11" s="28" t="s">
        <v>3</v>
      </c>
      <c r="H11" s="28"/>
    </row>
    <row r="12" spans="2:8">
      <c r="B12" s="5"/>
      <c r="C12" s="1" t="s">
        <v>4</v>
      </c>
      <c r="D12" s="1" t="s">
        <v>5</v>
      </c>
      <c r="E12" s="1" t="s">
        <v>4</v>
      </c>
      <c r="F12" s="1" t="s">
        <v>5</v>
      </c>
      <c r="G12" s="1" t="s">
        <v>4</v>
      </c>
      <c r="H12" s="1" t="s">
        <v>5</v>
      </c>
    </row>
    <row r="13" spans="2:8">
      <c r="B13" s="20">
        <v>100</v>
      </c>
      <c r="C13" s="19"/>
      <c r="D13" s="19"/>
      <c r="E13" s="19"/>
      <c r="F13" s="19"/>
      <c r="G13" s="19"/>
      <c r="H13" s="19"/>
    </row>
    <row r="14" spans="2:8">
      <c r="B14" s="20">
        <v>200</v>
      </c>
      <c r="C14" s="19"/>
      <c r="D14" s="19"/>
      <c r="E14" s="19"/>
      <c r="F14" s="19"/>
      <c r="G14" s="19"/>
      <c r="H14" s="19"/>
    </row>
    <row r="15" spans="2:8">
      <c r="B15" s="20">
        <v>300</v>
      </c>
      <c r="C15" s="19"/>
      <c r="D15" s="19"/>
      <c r="E15" s="19"/>
      <c r="F15" s="19"/>
      <c r="G15" s="19"/>
      <c r="H15" s="19"/>
    </row>
    <row r="16" spans="2:8">
      <c r="B16" s="20">
        <v>400</v>
      </c>
      <c r="C16" s="19"/>
      <c r="D16" s="19"/>
      <c r="E16" s="19"/>
      <c r="F16" s="19"/>
      <c r="G16" s="19"/>
      <c r="H16" s="19"/>
    </row>
    <row r="17" spans="2:8">
      <c r="B17" s="20">
        <v>500</v>
      </c>
      <c r="C17" s="19"/>
      <c r="D17" s="19"/>
      <c r="E17" s="19"/>
      <c r="F17" s="19"/>
      <c r="G17" s="19"/>
      <c r="H17" s="19"/>
    </row>
    <row r="18" spans="2:8">
      <c r="B18" s="20">
        <v>600</v>
      </c>
      <c r="C18" s="19"/>
      <c r="D18" s="19"/>
      <c r="E18" s="19"/>
      <c r="F18" s="19"/>
      <c r="G18" s="19"/>
      <c r="H18" s="19"/>
    </row>
    <row r="19" spans="2:8">
      <c r="B19" s="20">
        <v>700</v>
      </c>
      <c r="C19" s="19"/>
      <c r="D19" s="19"/>
      <c r="E19" s="19"/>
      <c r="F19" s="19"/>
      <c r="G19" s="19"/>
      <c r="H19" s="19"/>
    </row>
    <row r="20" spans="2:8">
      <c r="B20" s="20">
        <v>800</v>
      </c>
      <c r="C20" s="19"/>
      <c r="D20" s="19"/>
      <c r="E20" s="19"/>
      <c r="F20" s="19"/>
      <c r="G20" s="19"/>
      <c r="H20" s="19"/>
    </row>
    <row r="21" spans="2:8">
      <c r="B21" s="20">
        <v>900</v>
      </c>
      <c r="C21" s="19"/>
      <c r="D21" s="19"/>
      <c r="E21" s="19"/>
      <c r="F21" s="19"/>
      <c r="G21" s="19"/>
      <c r="H21" s="19"/>
    </row>
    <row r="22" spans="2:8">
      <c r="B22" s="20">
        <v>1000</v>
      </c>
      <c r="C22" s="19"/>
      <c r="D22" s="19"/>
      <c r="E22" s="19"/>
      <c r="F22" s="19"/>
      <c r="G22" s="19"/>
      <c r="H22" s="19"/>
    </row>
    <row r="24" spans="2:8">
      <c r="B24" s="2" t="s">
        <v>26</v>
      </c>
    </row>
    <row r="25" spans="2:8">
      <c r="B25" s="2" t="s">
        <v>25</v>
      </c>
      <c r="C25" s="4">
        <v>1</v>
      </c>
    </row>
    <row r="28" spans="2:8">
      <c r="B28" s="31" t="s">
        <v>6</v>
      </c>
      <c r="C28" s="31"/>
      <c r="D28" s="31"/>
      <c r="E28" s="31"/>
      <c r="F28" s="31"/>
      <c r="G28" s="31"/>
      <c r="H28" s="31"/>
    </row>
    <row r="29" spans="2:8">
      <c r="B29" s="31"/>
      <c r="C29" s="31"/>
      <c r="D29" s="31"/>
      <c r="E29" s="31"/>
      <c r="F29" s="31"/>
      <c r="G29" s="31"/>
      <c r="H29" s="31"/>
    </row>
  </sheetData>
  <mergeCells count="4">
    <mergeCell ref="C11:D11"/>
    <mergeCell ref="E11:F11"/>
    <mergeCell ref="G11:H11"/>
    <mergeCell ref="B28:H29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zoomScale="70" zoomScaleNormal="70" workbookViewId="0">
      <selection activeCell="E9" sqref="E9"/>
    </sheetView>
  </sheetViews>
  <sheetFormatPr defaultRowHeight="13.5"/>
  <cols>
    <col min="1" max="16384" width="9" style="2"/>
  </cols>
  <sheetData>
    <row r="1" spans="1:19">
      <c r="A1" s="5" t="s">
        <v>0</v>
      </c>
      <c r="B1" s="28" t="s">
        <v>1</v>
      </c>
      <c r="C1" s="28"/>
      <c r="D1" s="28" t="s">
        <v>2</v>
      </c>
      <c r="E1" s="28"/>
      <c r="F1" s="28" t="s">
        <v>3</v>
      </c>
      <c r="G1" s="28"/>
    </row>
    <row r="2" spans="1:19">
      <c r="A2" s="5"/>
      <c r="B2" s="1" t="s">
        <v>4</v>
      </c>
      <c r="C2" s="1" t="s">
        <v>5</v>
      </c>
      <c r="D2" s="1" t="s">
        <v>4</v>
      </c>
      <c r="E2" s="1" t="s">
        <v>5</v>
      </c>
      <c r="F2" s="1" t="s">
        <v>4</v>
      </c>
      <c r="G2" s="1" t="s">
        <v>5</v>
      </c>
      <c r="I2" s="27" t="s">
        <v>7</v>
      </c>
      <c r="J2" s="27"/>
      <c r="K2" s="27"/>
      <c r="L2" s="27"/>
      <c r="M2" s="27"/>
      <c r="O2" s="27" t="s">
        <v>8</v>
      </c>
      <c r="P2" s="27"/>
      <c r="Q2" s="27"/>
      <c r="R2" s="27"/>
      <c r="S2" s="27"/>
    </row>
    <row r="3" spans="1:19">
      <c r="A3" s="3">
        <v>100</v>
      </c>
      <c r="B3" s="19">
        <f>説明!C13</f>
        <v>0</v>
      </c>
      <c r="C3" s="19">
        <f>説明!D13</f>
        <v>0</v>
      </c>
      <c r="D3" s="19">
        <f>説明!E13</f>
        <v>0</v>
      </c>
      <c r="E3" s="19">
        <f>説明!F13</f>
        <v>0</v>
      </c>
      <c r="F3" s="19">
        <f>説明!G13</f>
        <v>0</v>
      </c>
      <c r="G3" s="19">
        <f>説明!H13</f>
        <v>0</v>
      </c>
      <c r="I3" s="27"/>
      <c r="J3" s="27"/>
      <c r="K3" s="27"/>
      <c r="L3" s="27"/>
      <c r="M3" s="27"/>
      <c r="O3" s="27"/>
      <c r="P3" s="27"/>
      <c r="Q3" s="27"/>
      <c r="R3" s="27"/>
      <c r="S3" s="27"/>
    </row>
    <row r="4" spans="1:19">
      <c r="A4" s="3">
        <v>200</v>
      </c>
      <c r="B4" s="19">
        <f>説明!C14</f>
        <v>0</v>
      </c>
      <c r="C4" s="19">
        <f>説明!D14</f>
        <v>0</v>
      </c>
      <c r="D4" s="19">
        <f>説明!E14</f>
        <v>0</v>
      </c>
      <c r="E4" s="19">
        <f>説明!F14</f>
        <v>0</v>
      </c>
      <c r="F4" s="19">
        <f>説明!G14</f>
        <v>0</v>
      </c>
      <c r="G4" s="19">
        <f>説明!H14</f>
        <v>0</v>
      </c>
    </row>
    <row r="5" spans="1:19">
      <c r="A5" s="3">
        <v>300</v>
      </c>
      <c r="B5" s="19">
        <f>説明!C15</f>
        <v>0</v>
      </c>
      <c r="C5" s="19">
        <f>説明!D15</f>
        <v>0</v>
      </c>
      <c r="D5" s="19">
        <f>説明!E15</f>
        <v>0</v>
      </c>
      <c r="E5" s="19">
        <f>説明!F15</f>
        <v>0</v>
      </c>
      <c r="F5" s="19">
        <f>説明!G15</f>
        <v>0</v>
      </c>
      <c r="G5" s="19">
        <f>説明!H15</f>
        <v>0</v>
      </c>
    </row>
    <row r="6" spans="1:19">
      <c r="A6" s="3">
        <v>400</v>
      </c>
      <c r="B6" s="19">
        <f>説明!C16</f>
        <v>0</v>
      </c>
      <c r="C6" s="19">
        <f>説明!D16</f>
        <v>0</v>
      </c>
      <c r="D6" s="19">
        <f>説明!E16</f>
        <v>0</v>
      </c>
      <c r="E6" s="19">
        <f>説明!F16</f>
        <v>0</v>
      </c>
      <c r="F6" s="19">
        <f>説明!G16</f>
        <v>0</v>
      </c>
      <c r="G6" s="19">
        <f>説明!H16</f>
        <v>0</v>
      </c>
    </row>
    <row r="7" spans="1:19">
      <c r="A7" s="3">
        <v>500</v>
      </c>
      <c r="B7" s="19">
        <f>説明!C17</f>
        <v>0</v>
      </c>
      <c r="C7" s="19">
        <f>説明!D17</f>
        <v>0</v>
      </c>
      <c r="D7" s="19">
        <f>説明!E17</f>
        <v>0</v>
      </c>
      <c r="E7" s="19">
        <f>説明!F17</f>
        <v>0</v>
      </c>
      <c r="F7" s="19">
        <f>説明!G17</f>
        <v>0</v>
      </c>
      <c r="G7" s="19">
        <f>説明!H17</f>
        <v>0</v>
      </c>
    </row>
    <row r="8" spans="1:19">
      <c r="A8" s="3">
        <v>600</v>
      </c>
      <c r="B8" s="19">
        <f>説明!C18</f>
        <v>0</v>
      </c>
      <c r="C8" s="19">
        <f>説明!D18</f>
        <v>0</v>
      </c>
      <c r="D8" s="19">
        <f>説明!E18</f>
        <v>0</v>
      </c>
      <c r="E8" s="19">
        <f>説明!F18</f>
        <v>0</v>
      </c>
      <c r="F8" s="19">
        <f>説明!G18</f>
        <v>0</v>
      </c>
      <c r="G8" s="19">
        <f>説明!H18</f>
        <v>0</v>
      </c>
    </row>
    <row r="9" spans="1:19">
      <c r="A9" s="3">
        <v>700</v>
      </c>
      <c r="B9" s="19">
        <f>説明!C19</f>
        <v>0</v>
      </c>
      <c r="C9" s="19">
        <f>説明!D19</f>
        <v>0</v>
      </c>
      <c r="D9" s="19">
        <f>説明!E19</f>
        <v>0</v>
      </c>
      <c r="E9" s="19">
        <f>説明!F19</f>
        <v>0</v>
      </c>
      <c r="F9" s="19">
        <f>説明!G19</f>
        <v>0</v>
      </c>
      <c r="G9" s="19">
        <f>説明!H19</f>
        <v>0</v>
      </c>
    </row>
    <row r="10" spans="1:19">
      <c r="A10" s="3">
        <v>800</v>
      </c>
      <c r="B10" s="19">
        <f>説明!C20</f>
        <v>0</v>
      </c>
      <c r="C10" s="19">
        <f>説明!D20</f>
        <v>0</v>
      </c>
      <c r="D10" s="19">
        <f>説明!E20</f>
        <v>0</v>
      </c>
      <c r="E10" s="19">
        <f>説明!F20</f>
        <v>0</v>
      </c>
      <c r="F10" s="19">
        <f>説明!G20</f>
        <v>0</v>
      </c>
      <c r="G10" s="19">
        <f>説明!H20</f>
        <v>0</v>
      </c>
    </row>
    <row r="11" spans="1:19">
      <c r="A11" s="3">
        <v>900</v>
      </c>
      <c r="B11" s="19">
        <f>説明!C21</f>
        <v>0</v>
      </c>
      <c r="C11" s="19">
        <f>説明!D21</f>
        <v>0</v>
      </c>
      <c r="D11" s="19">
        <f>説明!E21</f>
        <v>0</v>
      </c>
      <c r="E11" s="19">
        <f>説明!F21</f>
        <v>0</v>
      </c>
      <c r="F11" s="19">
        <f>説明!G21</f>
        <v>0</v>
      </c>
      <c r="G11" s="19">
        <f>説明!H21</f>
        <v>0</v>
      </c>
    </row>
    <row r="12" spans="1:19">
      <c r="A12" s="3">
        <v>1000</v>
      </c>
      <c r="B12" s="19">
        <f>説明!C22</f>
        <v>0</v>
      </c>
      <c r="C12" s="19">
        <f>説明!D22</f>
        <v>0</v>
      </c>
      <c r="D12" s="19">
        <f>説明!E22</f>
        <v>0</v>
      </c>
      <c r="E12" s="19">
        <f>説明!F22</f>
        <v>0</v>
      </c>
      <c r="F12" s="19">
        <f>説明!G22</f>
        <v>0</v>
      </c>
      <c r="G12" s="19">
        <f>説明!H22</f>
        <v>0</v>
      </c>
    </row>
    <row r="28" spans="9:19">
      <c r="I28" s="27" t="s">
        <v>11</v>
      </c>
      <c r="J28" s="27"/>
      <c r="K28" s="27"/>
      <c r="L28" s="27"/>
      <c r="M28" s="27"/>
      <c r="O28" s="27" t="s">
        <v>12</v>
      </c>
      <c r="P28" s="27"/>
      <c r="Q28" s="27"/>
      <c r="R28" s="27"/>
      <c r="S28" s="27"/>
    </row>
    <row r="29" spans="9:19">
      <c r="I29" s="27"/>
      <c r="J29" s="27"/>
      <c r="K29" s="27"/>
      <c r="L29" s="27"/>
      <c r="M29" s="27"/>
      <c r="O29" s="27"/>
      <c r="P29" s="27"/>
      <c r="Q29" s="27"/>
      <c r="R29" s="27"/>
      <c r="S29" s="27"/>
    </row>
    <row r="53" spans="9:19">
      <c r="I53" s="27" t="s">
        <v>9</v>
      </c>
      <c r="J53" s="27"/>
      <c r="K53" s="27"/>
      <c r="L53" s="27"/>
      <c r="M53" s="27"/>
      <c r="O53" s="27" t="s">
        <v>10</v>
      </c>
      <c r="P53" s="27"/>
      <c r="Q53" s="27"/>
      <c r="R53" s="27"/>
      <c r="S53" s="27"/>
    </row>
    <row r="54" spans="9:19">
      <c r="I54" s="27"/>
      <c r="J54" s="27"/>
      <c r="K54" s="27"/>
      <c r="L54" s="27"/>
      <c r="M54" s="27"/>
      <c r="O54" s="27"/>
      <c r="P54" s="27"/>
      <c r="Q54" s="27"/>
      <c r="R54" s="27"/>
      <c r="S54" s="27"/>
    </row>
  </sheetData>
  <mergeCells count="9">
    <mergeCell ref="I28:M29"/>
    <mergeCell ref="O28:S29"/>
    <mergeCell ref="I53:M54"/>
    <mergeCell ref="O53:S54"/>
    <mergeCell ref="B1:C1"/>
    <mergeCell ref="D1:E1"/>
    <mergeCell ref="F1:G1"/>
    <mergeCell ref="I2:M3"/>
    <mergeCell ref="O2:S3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4F238-D657-4DAC-8AB6-F6D866518312}">
  <dimension ref="A1:AL70"/>
  <sheetViews>
    <sheetView topLeftCell="A13" zoomScale="60" zoomScaleNormal="60" workbookViewId="0">
      <selection activeCell="U24" sqref="U24"/>
    </sheetView>
  </sheetViews>
  <sheetFormatPr defaultRowHeight="13.5"/>
  <cols>
    <col min="1" max="1" width="7.5" style="7" customWidth="1"/>
    <col min="2" max="2" width="7.125" style="7" customWidth="1"/>
    <col min="3" max="3" width="7" style="2" customWidth="1"/>
    <col min="4" max="4" width="4.375" style="2" customWidth="1"/>
    <col min="5" max="5" width="7" style="2" customWidth="1"/>
    <col min="6" max="6" width="4.375" style="2" customWidth="1"/>
    <col min="7" max="7" width="7" style="2" customWidth="1"/>
    <col min="8" max="8" width="4.375" style="2" customWidth="1"/>
    <col min="9" max="9" width="7" style="2" customWidth="1"/>
    <col min="10" max="10" width="4.375" style="2" customWidth="1"/>
    <col min="11" max="11" width="7" style="2" customWidth="1"/>
    <col min="12" max="12" width="4.375" style="2" customWidth="1"/>
    <col min="13" max="13" width="7" style="2" customWidth="1"/>
    <col min="14" max="14" width="4.375" style="2" customWidth="1"/>
    <col min="15" max="16384" width="9" style="2"/>
  </cols>
  <sheetData>
    <row r="1" spans="1:38">
      <c r="A1" s="21"/>
      <c r="B1" s="28" t="s">
        <v>1</v>
      </c>
      <c r="C1" s="29"/>
      <c r="D1" s="2" t="s">
        <v>17</v>
      </c>
      <c r="E1" s="12">
        <f>説明!C25</f>
        <v>1</v>
      </c>
    </row>
    <row r="2" spans="1:38" ht="40.5">
      <c r="A2" s="21" t="s">
        <v>0</v>
      </c>
      <c r="B2" s="8" t="s">
        <v>4</v>
      </c>
      <c r="C2" s="13" t="s">
        <v>18</v>
      </c>
      <c r="D2" s="14" t="s">
        <v>24</v>
      </c>
      <c r="E2" s="15" t="s">
        <v>19</v>
      </c>
      <c r="F2" s="14" t="s">
        <v>24</v>
      </c>
      <c r="G2" s="15" t="s">
        <v>20</v>
      </c>
      <c r="H2" s="14" t="s">
        <v>24</v>
      </c>
      <c r="I2" s="15" t="s">
        <v>21</v>
      </c>
      <c r="J2" s="14" t="s">
        <v>24</v>
      </c>
      <c r="K2" s="15" t="s">
        <v>22</v>
      </c>
      <c r="L2" s="14" t="s">
        <v>24</v>
      </c>
      <c r="M2" s="15" t="s">
        <v>23</v>
      </c>
      <c r="N2" s="14" t="s">
        <v>24</v>
      </c>
      <c r="P2" s="27" t="s">
        <v>7</v>
      </c>
      <c r="Q2" s="27"/>
      <c r="R2" s="27"/>
      <c r="S2" s="27"/>
      <c r="T2" s="27"/>
      <c r="U2" s="27"/>
      <c r="V2" s="27"/>
      <c r="W2" s="27"/>
      <c r="X2" s="27"/>
      <c r="Y2" s="27"/>
      <c r="Z2" s="27"/>
      <c r="AB2" s="27" t="s">
        <v>8</v>
      </c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38">
      <c r="A3" s="22">
        <v>100</v>
      </c>
      <c r="B3" s="9">
        <f>説明!C13</f>
        <v>0</v>
      </c>
      <c r="C3" s="10">
        <f>$E$1*1</f>
        <v>1</v>
      </c>
      <c r="D3" s="10" t="str">
        <f>IF(C3&gt;=$B3,"○","×")</f>
        <v>○</v>
      </c>
      <c r="E3" s="10">
        <f>$E$1*LOG($A3)</f>
        <v>2</v>
      </c>
      <c r="F3" s="10" t="str">
        <f>IF(E3&gt;=$B3,"○","×")</f>
        <v>○</v>
      </c>
      <c r="G3" s="10">
        <f>$E$1*$A3</f>
        <v>100</v>
      </c>
      <c r="H3" s="10" t="str">
        <f>IF(G3&gt;=$B3,"○","×")</f>
        <v>○</v>
      </c>
      <c r="I3" s="10">
        <f>$E$1*LOG($A3)*$A3</f>
        <v>200</v>
      </c>
      <c r="J3" s="10" t="str">
        <f>IF(I3&gt;=$B3,"○","×")</f>
        <v>○</v>
      </c>
      <c r="K3" s="10">
        <f>$E$1*POWER($A3,1.5)</f>
        <v>1000.0000000000007</v>
      </c>
      <c r="L3" s="10" t="str">
        <f>IF(K3&gt;=$B3,"○","×")</f>
        <v>○</v>
      </c>
      <c r="M3" s="10">
        <f>$E$1*POWER($A3,2)</f>
        <v>10000</v>
      </c>
      <c r="N3" s="10" t="str">
        <f>IF(M3&gt;=$B3,"○","×")</f>
        <v>○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38">
      <c r="A4" s="22">
        <v>200</v>
      </c>
      <c r="B4" s="9">
        <f>説明!C14</f>
        <v>0</v>
      </c>
      <c r="C4" s="10">
        <f t="shared" ref="C4:C23" si="0">$E$1*1</f>
        <v>1</v>
      </c>
      <c r="D4" s="10" t="str">
        <f t="shared" ref="D4:D23" si="1">IF(C4&gt;=$B4,"○","×")</f>
        <v>○</v>
      </c>
      <c r="E4" s="10">
        <f t="shared" ref="E4:E23" si="2">$E$1*LOG($A4)</f>
        <v>2.3010299956639813</v>
      </c>
      <c r="F4" s="10" t="str">
        <f t="shared" ref="F4:F23" si="3">IF(E4&gt;=$B4,"○","×")</f>
        <v>○</v>
      </c>
      <c r="G4" s="10">
        <f t="shared" ref="G4:G23" si="4">$E$1*$A4</f>
        <v>200</v>
      </c>
      <c r="H4" s="10" t="str">
        <f t="shared" ref="H4:H23" si="5">IF(G4&gt;=$B4,"○","×")</f>
        <v>○</v>
      </c>
      <c r="I4" s="10">
        <f t="shared" ref="I4:I23" si="6">$E$1*LOG($A4)*$A4</f>
        <v>460.20599913279625</v>
      </c>
      <c r="J4" s="10" t="str">
        <f t="shared" ref="J4:J23" si="7">IF(I4&gt;=$B4,"○","×")</f>
        <v>○</v>
      </c>
      <c r="K4" s="10">
        <f t="shared" ref="K4:K23" si="8">$E$1*POWER($A4,1.5)</f>
        <v>2828.4271247461875</v>
      </c>
      <c r="L4" s="10" t="str">
        <f t="shared" ref="L4:L23" si="9">IF(K4&gt;=$B4,"○","×")</f>
        <v>○</v>
      </c>
      <c r="M4" s="10">
        <f t="shared" ref="M4:M23" si="10">$E$1*POWER($A4,2)</f>
        <v>40000</v>
      </c>
      <c r="N4" s="10" t="str">
        <f t="shared" ref="N4:N23" si="11">IF(M4&gt;=$B4,"○","×")</f>
        <v>○</v>
      </c>
    </row>
    <row r="5" spans="1:38">
      <c r="A5" s="22">
        <v>300</v>
      </c>
      <c r="B5" s="9">
        <f>説明!C15</f>
        <v>0</v>
      </c>
      <c r="C5" s="10">
        <f t="shared" si="0"/>
        <v>1</v>
      </c>
      <c r="D5" s="10" t="str">
        <f t="shared" si="1"/>
        <v>○</v>
      </c>
      <c r="E5" s="10">
        <f t="shared" si="2"/>
        <v>2.4771212547196626</v>
      </c>
      <c r="F5" s="10" t="str">
        <f t="shared" si="3"/>
        <v>○</v>
      </c>
      <c r="G5" s="10">
        <f t="shared" si="4"/>
        <v>300</v>
      </c>
      <c r="H5" s="10" t="str">
        <f t="shared" si="5"/>
        <v>○</v>
      </c>
      <c r="I5" s="10">
        <f t="shared" si="6"/>
        <v>743.13637641589878</v>
      </c>
      <c r="J5" s="10" t="str">
        <f t="shared" si="7"/>
        <v>○</v>
      </c>
      <c r="K5" s="10">
        <f t="shared" si="8"/>
        <v>5196.1524227066311</v>
      </c>
      <c r="L5" s="10" t="str">
        <f t="shared" si="9"/>
        <v>○</v>
      </c>
      <c r="M5" s="10">
        <f t="shared" si="10"/>
        <v>90000</v>
      </c>
      <c r="N5" s="10" t="str">
        <f t="shared" si="11"/>
        <v>○</v>
      </c>
    </row>
    <row r="6" spans="1:38">
      <c r="A6" s="22">
        <v>400</v>
      </c>
      <c r="B6" s="9">
        <f>説明!C16</f>
        <v>0</v>
      </c>
      <c r="C6" s="10">
        <f t="shared" si="0"/>
        <v>1</v>
      </c>
      <c r="D6" s="10" t="str">
        <f t="shared" si="1"/>
        <v>○</v>
      </c>
      <c r="E6" s="10">
        <f t="shared" si="2"/>
        <v>2.6020599913279625</v>
      </c>
      <c r="F6" s="10" t="str">
        <f t="shared" si="3"/>
        <v>○</v>
      </c>
      <c r="G6" s="10">
        <f t="shared" si="4"/>
        <v>400</v>
      </c>
      <c r="H6" s="10" t="str">
        <f t="shared" si="5"/>
        <v>○</v>
      </c>
      <c r="I6" s="10">
        <f t="shared" si="6"/>
        <v>1040.823996531185</v>
      </c>
      <c r="J6" s="10" t="str">
        <f t="shared" si="7"/>
        <v>○</v>
      </c>
      <c r="K6" s="10">
        <f t="shared" si="8"/>
        <v>8000</v>
      </c>
      <c r="L6" s="10" t="str">
        <f t="shared" si="9"/>
        <v>○</v>
      </c>
      <c r="M6" s="10">
        <f t="shared" si="10"/>
        <v>160000</v>
      </c>
      <c r="N6" s="10" t="str">
        <f t="shared" si="11"/>
        <v>○</v>
      </c>
    </row>
    <row r="7" spans="1:38">
      <c r="A7" s="22">
        <v>500</v>
      </c>
      <c r="B7" s="9">
        <f>説明!C17</f>
        <v>0</v>
      </c>
      <c r="C7" s="10">
        <f t="shared" si="0"/>
        <v>1</v>
      </c>
      <c r="D7" s="10" t="str">
        <f t="shared" si="1"/>
        <v>○</v>
      </c>
      <c r="E7" s="10">
        <f t="shared" si="2"/>
        <v>2.6989700043360187</v>
      </c>
      <c r="F7" s="10" t="str">
        <f t="shared" si="3"/>
        <v>○</v>
      </c>
      <c r="G7" s="10">
        <f t="shared" si="4"/>
        <v>500</v>
      </c>
      <c r="H7" s="10" t="str">
        <f t="shared" si="5"/>
        <v>○</v>
      </c>
      <c r="I7" s="10">
        <f t="shared" si="6"/>
        <v>1349.4850021680095</v>
      </c>
      <c r="J7" s="10" t="str">
        <f t="shared" si="7"/>
        <v>○</v>
      </c>
      <c r="K7" s="10">
        <f t="shared" si="8"/>
        <v>11180.339887498953</v>
      </c>
      <c r="L7" s="10" t="str">
        <f t="shared" si="9"/>
        <v>○</v>
      </c>
      <c r="M7" s="10">
        <f t="shared" si="10"/>
        <v>250000</v>
      </c>
      <c r="N7" s="10" t="str">
        <f t="shared" si="11"/>
        <v>○</v>
      </c>
    </row>
    <row r="8" spans="1:38">
      <c r="A8" s="22">
        <v>600</v>
      </c>
      <c r="B8" s="9">
        <f>説明!C18</f>
        <v>0</v>
      </c>
      <c r="C8" s="10">
        <f t="shared" si="0"/>
        <v>1</v>
      </c>
      <c r="D8" s="10" t="str">
        <f t="shared" si="1"/>
        <v>○</v>
      </c>
      <c r="E8" s="10">
        <f t="shared" si="2"/>
        <v>2.7781512503836434</v>
      </c>
      <c r="F8" s="10" t="str">
        <f t="shared" si="3"/>
        <v>○</v>
      </c>
      <c r="G8" s="10">
        <f t="shared" si="4"/>
        <v>600</v>
      </c>
      <c r="H8" s="10" t="str">
        <f t="shared" si="5"/>
        <v>○</v>
      </c>
      <c r="I8" s="10">
        <f t="shared" si="6"/>
        <v>1666.8907502301861</v>
      </c>
      <c r="J8" s="10" t="str">
        <f t="shared" si="7"/>
        <v>○</v>
      </c>
      <c r="K8" s="10">
        <f t="shared" si="8"/>
        <v>14696.938456699054</v>
      </c>
      <c r="L8" s="10" t="str">
        <f t="shared" si="9"/>
        <v>○</v>
      </c>
      <c r="M8" s="10">
        <f t="shared" si="10"/>
        <v>360000</v>
      </c>
      <c r="N8" s="10" t="str">
        <f t="shared" si="11"/>
        <v>○</v>
      </c>
    </row>
    <row r="9" spans="1:38">
      <c r="A9" s="22">
        <v>700</v>
      </c>
      <c r="B9" s="9">
        <f>説明!C19</f>
        <v>0</v>
      </c>
      <c r="C9" s="10">
        <f t="shared" si="0"/>
        <v>1</v>
      </c>
      <c r="D9" s="10" t="str">
        <f t="shared" si="1"/>
        <v>○</v>
      </c>
      <c r="E9" s="10">
        <f t="shared" si="2"/>
        <v>2.8450980400142569</v>
      </c>
      <c r="F9" s="10" t="str">
        <f t="shared" si="3"/>
        <v>○</v>
      </c>
      <c r="G9" s="10">
        <f t="shared" si="4"/>
        <v>700</v>
      </c>
      <c r="H9" s="10" t="str">
        <f t="shared" si="5"/>
        <v>○</v>
      </c>
      <c r="I9" s="10">
        <f t="shared" si="6"/>
        <v>1991.5686280099799</v>
      </c>
      <c r="J9" s="10" t="str">
        <f t="shared" si="7"/>
        <v>○</v>
      </c>
      <c r="K9" s="10">
        <f t="shared" si="8"/>
        <v>18520.259177452117</v>
      </c>
      <c r="L9" s="10" t="str">
        <f t="shared" si="9"/>
        <v>○</v>
      </c>
      <c r="M9" s="10">
        <f t="shared" si="10"/>
        <v>490000</v>
      </c>
      <c r="N9" s="10" t="str">
        <f t="shared" si="11"/>
        <v>○</v>
      </c>
    </row>
    <row r="10" spans="1:38">
      <c r="A10" s="22">
        <v>800</v>
      </c>
      <c r="B10" s="9">
        <f>説明!C20</f>
        <v>0</v>
      </c>
      <c r="C10" s="10">
        <f t="shared" si="0"/>
        <v>1</v>
      </c>
      <c r="D10" s="10" t="str">
        <f t="shared" si="1"/>
        <v>○</v>
      </c>
      <c r="E10" s="10">
        <f t="shared" si="2"/>
        <v>2.9030899869919438</v>
      </c>
      <c r="F10" s="10" t="str">
        <f t="shared" si="3"/>
        <v>○</v>
      </c>
      <c r="G10" s="10">
        <f t="shared" si="4"/>
        <v>800</v>
      </c>
      <c r="H10" s="10" t="str">
        <f t="shared" si="5"/>
        <v>○</v>
      </c>
      <c r="I10" s="10">
        <f t="shared" si="6"/>
        <v>2322.471989593555</v>
      </c>
      <c r="J10" s="10" t="str">
        <f t="shared" si="7"/>
        <v>○</v>
      </c>
      <c r="K10" s="10">
        <f t="shared" si="8"/>
        <v>22627.416997969503</v>
      </c>
      <c r="L10" s="10" t="str">
        <f t="shared" si="9"/>
        <v>○</v>
      </c>
      <c r="M10" s="10">
        <f t="shared" si="10"/>
        <v>640000</v>
      </c>
      <c r="N10" s="10" t="str">
        <f t="shared" si="11"/>
        <v>○</v>
      </c>
    </row>
    <row r="11" spans="1:38">
      <c r="A11" s="22">
        <v>900</v>
      </c>
      <c r="B11" s="9">
        <f>説明!C21</f>
        <v>0</v>
      </c>
      <c r="C11" s="10">
        <f t="shared" si="0"/>
        <v>1</v>
      </c>
      <c r="D11" s="10" t="str">
        <f t="shared" si="1"/>
        <v>○</v>
      </c>
      <c r="E11" s="10">
        <f t="shared" si="2"/>
        <v>2.9542425094393248</v>
      </c>
      <c r="F11" s="10" t="str">
        <f t="shared" si="3"/>
        <v>○</v>
      </c>
      <c r="G11" s="10">
        <f t="shared" si="4"/>
        <v>900</v>
      </c>
      <c r="H11" s="10" t="str">
        <f t="shared" si="5"/>
        <v>○</v>
      </c>
      <c r="I11" s="10">
        <f t="shared" si="6"/>
        <v>2658.8182584953925</v>
      </c>
      <c r="J11" s="10" t="str">
        <f t="shared" si="7"/>
        <v>○</v>
      </c>
      <c r="K11" s="10">
        <f t="shared" si="8"/>
        <v>26999.999999999996</v>
      </c>
      <c r="L11" s="10" t="str">
        <f t="shared" si="9"/>
        <v>○</v>
      </c>
      <c r="M11" s="10">
        <f t="shared" si="10"/>
        <v>810000</v>
      </c>
      <c r="N11" s="10" t="str">
        <f t="shared" si="11"/>
        <v>○</v>
      </c>
    </row>
    <row r="12" spans="1:38">
      <c r="A12" s="23">
        <v>1000</v>
      </c>
      <c r="B12" s="16">
        <f>説明!C22</f>
        <v>0</v>
      </c>
      <c r="C12" s="10">
        <f t="shared" si="0"/>
        <v>1</v>
      </c>
      <c r="D12" s="10" t="str">
        <f t="shared" si="1"/>
        <v>○</v>
      </c>
      <c r="E12" s="10">
        <f t="shared" si="2"/>
        <v>3</v>
      </c>
      <c r="F12" s="10" t="str">
        <f t="shared" si="3"/>
        <v>○</v>
      </c>
      <c r="G12" s="10">
        <f t="shared" si="4"/>
        <v>1000</v>
      </c>
      <c r="H12" s="10" t="str">
        <f t="shared" si="5"/>
        <v>○</v>
      </c>
      <c r="I12" s="10">
        <f t="shared" si="6"/>
        <v>3000</v>
      </c>
      <c r="J12" s="10" t="str">
        <f t="shared" si="7"/>
        <v>○</v>
      </c>
      <c r="K12" s="10">
        <f t="shared" si="8"/>
        <v>31622.776601683781</v>
      </c>
      <c r="L12" s="10" t="str">
        <f t="shared" si="9"/>
        <v>○</v>
      </c>
      <c r="M12" s="10">
        <f t="shared" si="10"/>
        <v>1000000</v>
      </c>
      <c r="N12" s="10" t="str">
        <f t="shared" si="11"/>
        <v>○</v>
      </c>
    </row>
    <row r="13" spans="1:38" ht="40.5">
      <c r="A13" s="21" t="s">
        <v>0</v>
      </c>
      <c r="B13" s="11" t="s">
        <v>5</v>
      </c>
      <c r="C13" s="13" t="s">
        <v>18</v>
      </c>
      <c r="D13" s="14" t="s">
        <v>24</v>
      </c>
      <c r="E13" s="15" t="s">
        <v>19</v>
      </c>
      <c r="F13" s="14" t="s">
        <v>24</v>
      </c>
      <c r="G13" s="15" t="s">
        <v>20</v>
      </c>
      <c r="H13" s="14" t="s">
        <v>24</v>
      </c>
      <c r="I13" s="15" t="s">
        <v>21</v>
      </c>
      <c r="J13" s="14" t="s">
        <v>24</v>
      </c>
      <c r="K13" s="15" t="s">
        <v>22</v>
      </c>
      <c r="L13" s="14" t="s">
        <v>24</v>
      </c>
      <c r="M13" s="15" t="s">
        <v>23</v>
      </c>
      <c r="N13" s="14" t="s">
        <v>24</v>
      </c>
    </row>
    <row r="14" spans="1:38">
      <c r="A14" s="24">
        <v>100</v>
      </c>
      <c r="B14" s="18">
        <f>説明!D13</f>
        <v>0</v>
      </c>
      <c r="C14" s="10">
        <f t="shared" si="0"/>
        <v>1</v>
      </c>
      <c r="D14" s="10" t="str">
        <f t="shared" si="1"/>
        <v>○</v>
      </c>
      <c r="E14" s="10">
        <f t="shared" si="2"/>
        <v>2</v>
      </c>
      <c r="F14" s="10" t="str">
        <f t="shared" si="3"/>
        <v>○</v>
      </c>
      <c r="G14" s="10">
        <f t="shared" si="4"/>
        <v>100</v>
      </c>
      <c r="H14" s="10" t="str">
        <f t="shared" si="5"/>
        <v>○</v>
      </c>
      <c r="I14" s="10">
        <f t="shared" si="6"/>
        <v>200</v>
      </c>
      <c r="J14" s="10" t="str">
        <f t="shared" si="7"/>
        <v>○</v>
      </c>
      <c r="K14" s="10">
        <f t="shared" si="8"/>
        <v>1000.0000000000007</v>
      </c>
      <c r="L14" s="10" t="str">
        <f t="shared" si="9"/>
        <v>○</v>
      </c>
      <c r="M14" s="10">
        <f t="shared" si="10"/>
        <v>10000</v>
      </c>
      <c r="N14" s="10" t="str">
        <f t="shared" si="11"/>
        <v>○</v>
      </c>
    </row>
    <row r="15" spans="1:38">
      <c r="A15" s="22">
        <v>200</v>
      </c>
      <c r="B15" s="9">
        <f>説明!D14</f>
        <v>0</v>
      </c>
      <c r="C15" s="10">
        <f t="shared" si="0"/>
        <v>1</v>
      </c>
      <c r="D15" s="10" t="str">
        <f t="shared" si="1"/>
        <v>○</v>
      </c>
      <c r="E15" s="10">
        <f t="shared" si="2"/>
        <v>2.3010299956639813</v>
      </c>
      <c r="F15" s="10" t="str">
        <f t="shared" si="3"/>
        <v>○</v>
      </c>
      <c r="G15" s="10">
        <f t="shared" si="4"/>
        <v>200</v>
      </c>
      <c r="H15" s="10" t="str">
        <f t="shared" si="5"/>
        <v>○</v>
      </c>
      <c r="I15" s="10">
        <f t="shared" si="6"/>
        <v>460.20599913279625</v>
      </c>
      <c r="J15" s="10" t="str">
        <f t="shared" si="7"/>
        <v>○</v>
      </c>
      <c r="K15" s="10">
        <f t="shared" si="8"/>
        <v>2828.4271247461875</v>
      </c>
      <c r="L15" s="10" t="str">
        <f t="shared" si="9"/>
        <v>○</v>
      </c>
      <c r="M15" s="10">
        <f t="shared" si="10"/>
        <v>40000</v>
      </c>
      <c r="N15" s="10" t="str">
        <f t="shared" si="11"/>
        <v>○</v>
      </c>
    </row>
    <row r="16" spans="1:38">
      <c r="A16" s="22">
        <v>300</v>
      </c>
      <c r="B16" s="9">
        <f>説明!D15</f>
        <v>0</v>
      </c>
      <c r="C16" s="10">
        <f t="shared" si="0"/>
        <v>1</v>
      </c>
      <c r="D16" s="10" t="str">
        <f t="shared" si="1"/>
        <v>○</v>
      </c>
      <c r="E16" s="10">
        <f t="shared" si="2"/>
        <v>2.4771212547196626</v>
      </c>
      <c r="F16" s="10" t="str">
        <f t="shared" si="3"/>
        <v>○</v>
      </c>
      <c r="G16" s="10">
        <f t="shared" si="4"/>
        <v>300</v>
      </c>
      <c r="H16" s="10" t="str">
        <f t="shared" si="5"/>
        <v>○</v>
      </c>
      <c r="I16" s="10">
        <f t="shared" si="6"/>
        <v>743.13637641589878</v>
      </c>
      <c r="J16" s="10" t="str">
        <f t="shared" si="7"/>
        <v>○</v>
      </c>
      <c r="K16" s="10">
        <f t="shared" si="8"/>
        <v>5196.1524227066311</v>
      </c>
      <c r="L16" s="10" t="str">
        <f t="shared" si="9"/>
        <v>○</v>
      </c>
      <c r="M16" s="10">
        <f t="shared" si="10"/>
        <v>90000</v>
      </c>
      <c r="N16" s="10" t="str">
        <f t="shared" si="11"/>
        <v>○</v>
      </c>
    </row>
    <row r="17" spans="1:38">
      <c r="A17" s="22">
        <v>400</v>
      </c>
      <c r="B17" s="9">
        <f>説明!D16</f>
        <v>0</v>
      </c>
      <c r="C17" s="10">
        <f t="shared" si="0"/>
        <v>1</v>
      </c>
      <c r="D17" s="10" t="str">
        <f t="shared" si="1"/>
        <v>○</v>
      </c>
      <c r="E17" s="10">
        <f t="shared" si="2"/>
        <v>2.6020599913279625</v>
      </c>
      <c r="F17" s="10" t="str">
        <f t="shared" si="3"/>
        <v>○</v>
      </c>
      <c r="G17" s="10">
        <f t="shared" si="4"/>
        <v>400</v>
      </c>
      <c r="H17" s="10" t="str">
        <f t="shared" si="5"/>
        <v>○</v>
      </c>
      <c r="I17" s="10">
        <f t="shared" si="6"/>
        <v>1040.823996531185</v>
      </c>
      <c r="J17" s="10" t="str">
        <f t="shared" si="7"/>
        <v>○</v>
      </c>
      <c r="K17" s="10">
        <f t="shared" si="8"/>
        <v>8000</v>
      </c>
      <c r="L17" s="10" t="str">
        <f t="shared" si="9"/>
        <v>○</v>
      </c>
      <c r="M17" s="10">
        <f t="shared" si="10"/>
        <v>160000</v>
      </c>
      <c r="N17" s="10" t="str">
        <f t="shared" si="11"/>
        <v>○</v>
      </c>
    </row>
    <row r="18" spans="1:38">
      <c r="A18" s="22">
        <v>500</v>
      </c>
      <c r="B18" s="9">
        <f>説明!D17</f>
        <v>0</v>
      </c>
      <c r="C18" s="10">
        <f t="shared" si="0"/>
        <v>1</v>
      </c>
      <c r="D18" s="10" t="str">
        <f t="shared" si="1"/>
        <v>○</v>
      </c>
      <c r="E18" s="10">
        <f t="shared" si="2"/>
        <v>2.6989700043360187</v>
      </c>
      <c r="F18" s="10" t="str">
        <f t="shared" si="3"/>
        <v>○</v>
      </c>
      <c r="G18" s="10">
        <f t="shared" si="4"/>
        <v>500</v>
      </c>
      <c r="H18" s="10" t="str">
        <f t="shared" si="5"/>
        <v>○</v>
      </c>
      <c r="I18" s="10">
        <f t="shared" si="6"/>
        <v>1349.4850021680095</v>
      </c>
      <c r="J18" s="10" t="str">
        <f t="shared" si="7"/>
        <v>○</v>
      </c>
      <c r="K18" s="10">
        <f t="shared" si="8"/>
        <v>11180.339887498953</v>
      </c>
      <c r="L18" s="10" t="str">
        <f t="shared" si="9"/>
        <v>○</v>
      </c>
      <c r="M18" s="10">
        <f t="shared" si="10"/>
        <v>250000</v>
      </c>
      <c r="N18" s="10" t="str">
        <f t="shared" si="11"/>
        <v>○</v>
      </c>
    </row>
    <row r="19" spans="1:38">
      <c r="A19" s="22">
        <v>600</v>
      </c>
      <c r="B19" s="9">
        <f>説明!D18</f>
        <v>0</v>
      </c>
      <c r="C19" s="10">
        <f t="shared" si="0"/>
        <v>1</v>
      </c>
      <c r="D19" s="10" t="str">
        <f t="shared" si="1"/>
        <v>○</v>
      </c>
      <c r="E19" s="10">
        <f t="shared" si="2"/>
        <v>2.7781512503836434</v>
      </c>
      <c r="F19" s="10" t="str">
        <f t="shared" si="3"/>
        <v>○</v>
      </c>
      <c r="G19" s="10">
        <f t="shared" si="4"/>
        <v>600</v>
      </c>
      <c r="H19" s="10" t="str">
        <f t="shared" si="5"/>
        <v>○</v>
      </c>
      <c r="I19" s="10">
        <f t="shared" si="6"/>
        <v>1666.8907502301861</v>
      </c>
      <c r="J19" s="10" t="str">
        <f t="shared" si="7"/>
        <v>○</v>
      </c>
      <c r="K19" s="10">
        <f t="shared" si="8"/>
        <v>14696.938456699054</v>
      </c>
      <c r="L19" s="10" t="str">
        <f t="shared" si="9"/>
        <v>○</v>
      </c>
      <c r="M19" s="10">
        <f t="shared" si="10"/>
        <v>360000</v>
      </c>
      <c r="N19" s="10" t="str">
        <f t="shared" si="11"/>
        <v>○</v>
      </c>
    </row>
    <row r="20" spans="1:38">
      <c r="A20" s="22">
        <v>700</v>
      </c>
      <c r="B20" s="9">
        <f>説明!D19</f>
        <v>0</v>
      </c>
      <c r="C20" s="10">
        <f t="shared" si="0"/>
        <v>1</v>
      </c>
      <c r="D20" s="10" t="str">
        <f t="shared" si="1"/>
        <v>○</v>
      </c>
      <c r="E20" s="10">
        <f t="shared" si="2"/>
        <v>2.8450980400142569</v>
      </c>
      <c r="F20" s="10" t="str">
        <f t="shared" si="3"/>
        <v>○</v>
      </c>
      <c r="G20" s="10">
        <f t="shared" si="4"/>
        <v>700</v>
      </c>
      <c r="H20" s="10" t="str">
        <f t="shared" si="5"/>
        <v>○</v>
      </c>
      <c r="I20" s="10">
        <f t="shared" si="6"/>
        <v>1991.5686280099799</v>
      </c>
      <c r="J20" s="10" t="str">
        <f t="shared" si="7"/>
        <v>○</v>
      </c>
      <c r="K20" s="10">
        <f t="shared" si="8"/>
        <v>18520.259177452117</v>
      </c>
      <c r="L20" s="10" t="str">
        <f t="shared" si="9"/>
        <v>○</v>
      </c>
      <c r="M20" s="10">
        <f t="shared" si="10"/>
        <v>490000</v>
      </c>
      <c r="N20" s="10" t="str">
        <f t="shared" si="11"/>
        <v>○</v>
      </c>
    </row>
    <row r="21" spans="1:38">
      <c r="A21" s="22">
        <v>800</v>
      </c>
      <c r="B21" s="9">
        <f>説明!D20</f>
        <v>0</v>
      </c>
      <c r="C21" s="10">
        <f t="shared" si="0"/>
        <v>1</v>
      </c>
      <c r="D21" s="10" t="str">
        <f t="shared" si="1"/>
        <v>○</v>
      </c>
      <c r="E21" s="10">
        <f t="shared" si="2"/>
        <v>2.9030899869919438</v>
      </c>
      <c r="F21" s="10" t="str">
        <f t="shared" si="3"/>
        <v>○</v>
      </c>
      <c r="G21" s="10">
        <f t="shared" si="4"/>
        <v>800</v>
      </c>
      <c r="H21" s="10" t="str">
        <f t="shared" si="5"/>
        <v>○</v>
      </c>
      <c r="I21" s="10">
        <f t="shared" si="6"/>
        <v>2322.471989593555</v>
      </c>
      <c r="J21" s="10" t="str">
        <f t="shared" si="7"/>
        <v>○</v>
      </c>
      <c r="K21" s="10">
        <f t="shared" si="8"/>
        <v>22627.416997969503</v>
      </c>
      <c r="L21" s="10" t="str">
        <f t="shared" si="9"/>
        <v>○</v>
      </c>
      <c r="M21" s="10">
        <f t="shared" si="10"/>
        <v>640000</v>
      </c>
      <c r="N21" s="10" t="str">
        <f t="shared" si="11"/>
        <v>○</v>
      </c>
    </row>
    <row r="22" spans="1:38">
      <c r="A22" s="22">
        <v>900</v>
      </c>
      <c r="B22" s="9">
        <f>説明!D21</f>
        <v>0</v>
      </c>
      <c r="C22" s="10">
        <f t="shared" si="0"/>
        <v>1</v>
      </c>
      <c r="D22" s="10" t="str">
        <f t="shared" si="1"/>
        <v>○</v>
      </c>
      <c r="E22" s="10">
        <f t="shared" si="2"/>
        <v>2.9542425094393248</v>
      </c>
      <c r="F22" s="10" t="str">
        <f t="shared" si="3"/>
        <v>○</v>
      </c>
      <c r="G22" s="10">
        <f t="shared" si="4"/>
        <v>900</v>
      </c>
      <c r="H22" s="10" t="str">
        <f t="shared" si="5"/>
        <v>○</v>
      </c>
      <c r="I22" s="10">
        <f t="shared" si="6"/>
        <v>2658.8182584953925</v>
      </c>
      <c r="J22" s="10" t="str">
        <f t="shared" si="7"/>
        <v>○</v>
      </c>
      <c r="K22" s="10">
        <f t="shared" si="8"/>
        <v>26999.999999999996</v>
      </c>
      <c r="L22" s="10" t="str">
        <f t="shared" si="9"/>
        <v>○</v>
      </c>
      <c r="M22" s="10">
        <f t="shared" si="10"/>
        <v>810000</v>
      </c>
      <c r="N22" s="10" t="str">
        <f t="shared" si="11"/>
        <v>○</v>
      </c>
    </row>
    <row r="23" spans="1:38">
      <c r="A23" s="22">
        <v>1000</v>
      </c>
      <c r="B23" s="9">
        <f>説明!D22</f>
        <v>0</v>
      </c>
      <c r="C23" s="10">
        <f t="shared" si="0"/>
        <v>1</v>
      </c>
      <c r="D23" s="10" t="str">
        <f t="shared" si="1"/>
        <v>○</v>
      </c>
      <c r="E23" s="10">
        <f t="shared" si="2"/>
        <v>3</v>
      </c>
      <c r="F23" s="10" t="str">
        <f t="shared" si="3"/>
        <v>○</v>
      </c>
      <c r="G23" s="10">
        <f t="shared" si="4"/>
        <v>1000</v>
      </c>
      <c r="H23" s="10" t="str">
        <f t="shared" si="5"/>
        <v>○</v>
      </c>
      <c r="I23" s="10">
        <f t="shared" si="6"/>
        <v>3000</v>
      </c>
      <c r="J23" s="10" t="str">
        <f t="shared" si="7"/>
        <v>○</v>
      </c>
      <c r="K23" s="10">
        <f t="shared" si="8"/>
        <v>31622.776601683781</v>
      </c>
      <c r="L23" s="10" t="str">
        <f t="shared" si="9"/>
        <v>○</v>
      </c>
      <c r="M23" s="10">
        <f t="shared" si="10"/>
        <v>1000000</v>
      </c>
      <c r="N23" s="10" t="str">
        <f t="shared" si="11"/>
        <v>○</v>
      </c>
    </row>
    <row r="24" spans="1:38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38">
      <c r="A25" s="25"/>
      <c r="B25" s="30" t="s">
        <v>2</v>
      </c>
      <c r="C25" s="30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P25" s="6"/>
      <c r="Q25" s="6"/>
      <c r="R25" s="6"/>
      <c r="S25" s="6"/>
      <c r="T25" s="6"/>
    </row>
    <row r="26" spans="1:38" ht="40.5">
      <c r="A26" s="21" t="s">
        <v>0</v>
      </c>
      <c r="B26" s="11" t="s">
        <v>4</v>
      </c>
      <c r="C26" s="13" t="s">
        <v>18</v>
      </c>
      <c r="D26" s="14" t="s">
        <v>24</v>
      </c>
      <c r="E26" s="15" t="s">
        <v>19</v>
      </c>
      <c r="F26" s="14" t="s">
        <v>24</v>
      </c>
      <c r="G26" s="15" t="s">
        <v>20</v>
      </c>
      <c r="H26" s="14" t="s">
        <v>24</v>
      </c>
      <c r="I26" s="15" t="s">
        <v>21</v>
      </c>
      <c r="J26" s="14" t="s">
        <v>24</v>
      </c>
      <c r="K26" s="15" t="s">
        <v>22</v>
      </c>
      <c r="L26" s="14" t="s">
        <v>24</v>
      </c>
      <c r="M26" s="15" t="s">
        <v>23</v>
      </c>
      <c r="N26" s="14" t="s">
        <v>24</v>
      </c>
      <c r="P26" s="27" t="s">
        <v>11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B26" s="27" t="s">
        <v>12</v>
      </c>
      <c r="AC26" s="27"/>
      <c r="AD26" s="27"/>
      <c r="AE26" s="27"/>
      <c r="AF26" s="27"/>
      <c r="AG26" s="27"/>
      <c r="AH26" s="27"/>
      <c r="AI26" s="27"/>
      <c r="AJ26" s="27"/>
      <c r="AK26" s="27"/>
      <c r="AL26" s="27"/>
    </row>
    <row r="27" spans="1:38">
      <c r="A27" s="24">
        <v>100</v>
      </c>
      <c r="B27" s="18">
        <f>説明!E13</f>
        <v>0</v>
      </c>
      <c r="C27" s="10">
        <f>$E$1*1</f>
        <v>1</v>
      </c>
      <c r="D27" s="10" t="str">
        <f>IF(C27&gt;=$B27,"○","×")</f>
        <v>○</v>
      </c>
      <c r="E27" s="10">
        <f>$E$1*LOG($A27)</f>
        <v>2</v>
      </c>
      <c r="F27" s="10" t="str">
        <f>IF(E27&gt;=$B27,"○","×")</f>
        <v>○</v>
      </c>
      <c r="G27" s="10">
        <f>$E$1*$A27</f>
        <v>100</v>
      </c>
      <c r="H27" s="10" t="str">
        <f>IF(G27&gt;=$B27,"○","×")</f>
        <v>○</v>
      </c>
      <c r="I27" s="10">
        <f>$E$1*LOG($A27)*$A27</f>
        <v>200</v>
      </c>
      <c r="J27" s="10" t="str">
        <f>IF(I27&gt;=$B27,"○","×")</f>
        <v>○</v>
      </c>
      <c r="K27" s="10">
        <f>$E$1*POWER($A27,1.5)</f>
        <v>1000.0000000000007</v>
      </c>
      <c r="L27" s="10" t="str">
        <f>IF(K27&gt;=$B27,"○","×")</f>
        <v>○</v>
      </c>
      <c r="M27" s="10">
        <f>$E$1*POWER($A27,2)</f>
        <v>10000</v>
      </c>
      <c r="N27" s="10" t="str">
        <f>IF(M27&gt;=$B27,"○","×")</f>
        <v>○</v>
      </c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38">
      <c r="A28" s="22">
        <v>200</v>
      </c>
      <c r="B28" s="9">
        <f>説明!E14</f>
        <v>0</v>
      </c>
      <c r="C28" s="10">
        <f t="shared" ref="C28:C47" si="12">$E$1*1</f>
        <v>1</v>
      </c>
      <c r="D28" s="10" t="str">
        <f t="shared" ref="D28:D47" si="13">IF(C28&gt;=$B28,"○","×")</f>
        <v>○</v>
      </c>
      <c r="E28" s="10">
        <f t="shared" ref="E28:E47" si="14">$E$1*LOG($A28)</f>
        <v>2.3010299956639813</v>
      </c>
      <c r="F28" s="10" t="str">
        <f t="shared" ref="F28:F47" si="15">IF(E28&gt;=$B28,"○","×")</f>
        <v>○</v>
      </c>
      <c r="G28" s="10">
        <f t="shared" ref="G28:G47" si="16">$E$1*$A28</f>
        <v>200</v>
      </c>
      <c r="H28" s="10" t="str">
        <f t="shared" ref="H28:H47" si="17">IF(G28&gt;=$B28,"○","×")</f>
        <v>○</v>
      </c>
      <c r="I28" s="10">
        <f t="shared" ref="I28:I47" si="18">$E$1*LOG($A28)*$A28</f>
        <v>460.20599913279625</v>
      </c>
      <c r="J28" s="10" t="str">
        <f t="shared" ref="J28:J47" si="19">IF(I28&gt;=$B28,"○","×")</f>
        <v>○</v>
      </c>
      <c r="K28" s="10">
        <f t="shared" ref="K28:K47" si="20">$E$1*POWER($A28,1.5)</f>
        <v>2828.4271247461875</v>
      </c>
      <c r="L28" s="10" t="str">
        <f t="shared" ref="L28:L47" si="21">IF(K28&gt;=$B28,"○","×")</f>
        <v>○</v>
      </c>
      <c r="M28" s="10">
        <f t="shared" ref="M28:M47" si="22">$E$1*POWER($A28,2)</f>
        <v>40000</v>
      </c>
      <c r="N28" s="10" t="str">
        <f t="shared" ref="N28:N47" si="23">IF(M28&gt;=$B28,"○","×")</f>
        <v>○</v>
      </c>
    </row>
    <row r="29" spans="1:38">
      <c r="A29" s="22">
        <v>300</v>
      </c>
      <c r="B29" s="9">
        <f>説明!E15</f>
        <v>0</v>
      </c>
      <c r="C29" s="10">
        <f t="shared" si="12"/>
        <v>1</v>
      </c>
      <c r="D29" s="10" t="str">
        <f t="shared" si="13"/>
        <v>○</v>
      </c>
      <c r="E29" s="10">
        <f t="shared" si="14"/>
        <v>2.4771212547196626</v>
      </c>
      <c r="F29" s="10" t="str">
        <f t="shared" si="15"/>
        <v>○</v>
      </c>
      <c r="G29" s="10">
        <f t="shared" si="16"/>
        <v>300</v>
      </c>
      <c r="H29" s="10" t="str">
        <f t="shared" si="17"/>
        <v>○</v>
      </c>
      <c r="I29" s="10">
        <f t="shared" si="18"/>
        <v>743.13637641589878</v>
      </c>
      <c r="J29" s="10" t="str">
        <f t="shared" si="19"/>
        <v>○</v>
      </c>
      <c r="K29" s="10">
        <f t="shared" si="20"/>
        <v>5196.1524227066311</v>
      </c>
      <c r="L29" s="10" t="str">
        <f t="shared" si="21"/>
        <v>○</v>
      </c>
      <c r="M29" s="10">
        <f t="shared" si="22"/>
        <v>90000</v>
      </c>
      <c r="N29" s="10" t="str">
        <f t="shared" si="23"/>
        <v>○</v>
      </c>
    </row>
    <row r="30" spans="1:38">
      <c r="A30" s="22">
        <v>400</v>
      </c>
      <c r="B30" s="9">
        <f>説明!E16</f>
        <v>0</v>
      </c>
      <c r="C30" s="10">
        <f t="shared" si="12"/>
        <v>1</v>
      </c>
      <c r="D30" s="10" t="str">
        <f t="shared" si="13"/>
        <v>○</v>
      </c>
      <c r="E30" s="10">
        <f t="shared" si="14"/>
        <v>2.6020599913279625</v>
      </c>
      <c r="F30" s="10" t="str">
        <f t="shared" si="15"/>
        <v>○</v>
      </c>
      <c r="G30" s="10">
        <f t="shared" si="16"/>
        <v>400</v>
      </c>
      <c r="H30" s="10" t="str">
        <f t="shared" si="17"/>
        <v>○</v>
      </c>
      <c r="I30" s="10">
        <f t="shared" si="18"/>
        <v>1040.823996531185</v>
      </c>
      <c r="J30" s="10" t="str">
        <f t="shared" si="19"/>
        <v>○</v>
      </c>
      <c r="K30" s="10">
        <f t="shared" si="20"/>
        <v>8000</v>
      </c>
      <c r="L30" s="10" t="str">
        <f t="shared" si="21"/>
        <v>○</v>
      </c>
      <c r="M30" s="10">
        <f t="shared" si="22"/>
        <v>160000</v>
      </c>
      <c r="N30" s="10" t="str">
        <f t="shared" si="23"/>
        <v>○</v>
      </c>
    </row>
    <row r="31" spans="1:38">
      <c r="A31" s="22">
        <v>500</v>
      </c>
      <c r="B31" s="9">
        <f>説明!E17</f>
        <v>0</v>
      </c>
      <c r="C31" s="10">
        <f t="shared" si="12"/>
        <v>1</v>
      </c>
      <c r="D31" s="10" t="str">
        <f t="shared" si="13"/>
        <v>○</v>
      </c>
      <c r="E31" s="10">
        <f t="shared" si="14"/>
        <v>2.6989700043360187</v>
      </c>
      <c r="F31" s="10" t="str">
        <f t="shared" si="15"/>
        <v>○</v>
      </c>
      <c r="G31" s="10">
        <f t="shared" si="16"/>
        <v>500</v>
      </c>
      <c r="H31" s="10" t="str">
        <f t="shared" si="17"/>
        <v>○</v>
      </c>
      <c r="I31" s="10">
        <f t="shared" si="18"/>
        <v>1349.4850021680095</v>
      </c>
      <c r="J31" s="10" t="str">
        <f t="shared" si="19"/>
        <v>○</v>
      </c>
      <c r="K31" s="10">
        <f t="shared" si="20"/>
        <v>11180.339887498953</v>
      </c>
      <c r="L31" s="10" t="str">
        <f t="shared" si="21"/>
        <v>○</v>
      </c>
      <c r="M31" s="10">
        <f t="shared" si="22"/>
        <v>250000</v>
      </c>
      <c r="N31" s="10" t="str">
        <f t="shared" si="23"/>
        <v>○</v>
      </c>
    </row>
    <row r="32" spans="1:38">
      <c r="A32" s="22">
        <v>600</v>
      </c>
      <c r="B32" s="9">
        <f>説明!E18</f>
        <v>0</v>
      </c>
      <c r="C32" s="10">
        <f t="shared" si="12"/>
        <v>1</v>
      </c>
      <c r="D32" s="10" t="str">
        <f t="shared" si="13"/>
        <v>○</v>
      </c>
      <c r="E32" s="10">
        <f t="shared" si="14"/>
        <v>2.7781512503836434</v>
      </c>
      <c r="F32" s="10" t="str">
        <f t="shared" si="15"/>
        <v>○</v>
      </c>
      <c r="G32" s="10">
        <f t="shared" si="16"/>
        <v>600</v>
      </c>
      <c r="H32" s="10" t="str">
        <f t="shared" si="17"/>
        <v>○</v>
      </c>
      <c r="I32" s="10">
        <f t="shared" si="18"/>
        <v>1666.8907502301861</v>
      </c>
      <c r="J32" s="10" t="str">
        <f t="shared" si="19"/>
        <v>○</v>
      </c>
      <c r="K32" s="10">
        <f t="shared" si="20"/>
        <v>14696.938456699054</v>
      </c>
      <c r="L32" s="10" t="str">
        <f t="shared" si="21"/>
        <v>○</v>
      </c>
      <c r="M32" s="10">
        <f t="shared" si="22"/>
        <v>360000</v>
      </c>
      <c r="N32" s="10" t="str">
        <f t="shared" si="23"/>
        <v>○</v>
      </c>
    </row>
    <row r="33" spans="1:14">
      <c r="A33" s="22">
        <v>700</v>
      </c>
      <c r="B33" s="9">
        <f>説明!E19</f>
        <v>0</v>
      </c>
      <c r="C33" s="10">
        <f t="shared" si="12"/>
        <v>1</v>
      </c>
      <c r="D33" s="10" t="str">
        <f t="shared" si="13"/>
        <v>○</v>
      </c>
      <c r="E33" s="10">
        <f t="shared" si="14"/>
        <v>2.8450980400142569</v>
      </c>
      <c r="F33" s="10" t="str">
        <f t="shared" si="15"/>
        <v>○</v>
      </c>
      <c r="G33" s="10">
        <f t="shared" si="16"/>
        <v>700</v>
      </c>
      <c r="H33" s="10" t="str">
        <f t="shared" si="17"/>
        <v>○</v>
      </c>
      <c r="I33" s="10">
        <f t="shared" si="18"/>
        <v>1991.5686280099799</v>
      </c>
      <c r="J33" s="10" t="str">
        <f t="shared" si="19"/>
        <v>○</v>
      </c>
      <c r="K33" s="10">
        <f t="shared" si="20"/>
        <v>18520.259177452117</v>
      </c>
      <c r="L33" s="10" t="str">
        <f t="shared" si="21"/>
        <v>○</v>
      </c>
      <c r="M33" s="10">
        <f t="shared" si="22"/>
        <v>490000</v>
      </c>
      <c r="N33" s="10" t="str">
        <f t="shared" si="23"/>
        <v>○</v>
      </c>
    </row>
    <row r="34" spans="1:14">
      <c r="A34" s="22">
        <v>800</v>
      </c>
      <c r="B34" s="9">
        <f>説明!E20</f>
        <v>0</v>
      </c>
      <c r="C34" s="10">
        <f t="shared" si="12"/>
        <v>1</v>
      </c>
      <c r="D34" s="10" t="str">
        <f t="shared" si="13"/>
        <v>○</v>
      </c>
      <c r="E34" s="10">
        <f t="shared" si="14"/>
        <v>2.9030899869919438</v>
      </c>
      <c r="F34" s="10" t="str">
        <f t="shared" si="15"/>
        <v>○</v>
      </c>
      <c r="G34" s="10">
        <f t="shared" si="16"/>
        <v>800</v>
      </c>
      <c r="H34" s="10" t="str">
        <f t="shared" si="17"/>
        <v>○</v>
      </c>
      <c r="I34" s="10">
        <f t="shared" si="18"/>
        <v>2322.471989593555</v>
      </c>
      <c r="J34" s="10" t="str">
        <f t="shared" si="19"/>
        <v>○</v>
      </c>
      <c r="K34" s="10">
        <f t="shared" si="20"/>
        <v>22627.416997969503</v>
      </c>
      <c r="L34" s="10" t="str">
        <f t="shared" si="21"/>
        <v>○</v>
      </c>
      <c r="M34" s="10">
        <f t="shared" si="22"/>
        <v>640000</v>
      </c>
      <c r="N34" s="10" t="str">
        <f t="shared" si="23"/>
        <v>○</v>
      </c>
    </row>
    <row r="35" spans="1:14">
      <c r="A35" s="22">
        <v>900</v>
      </c>
      <c r="B35" s="9">
        <f>説明!E21</f>
        <v>0</v>
      </c>
      <c r="C35" s="10">
        <f t="shared" si="12"/>
        <v>1</v>
      </c>
      <c r="D35" s="10" t="str">
        <f t="shared" si="13"/>
        <v>○</v>
      </c>
      <c r="E35" s="10">
        <f t="shared" si="14"/>
        <v>2.9542425094393248</v>
      </c>
      <c r="F35" s="10" t="str">
        <f t="shared" si="15"/>
        <v>○</v>
      </c>
      <c r="G35" s="10">
        <f t="shared" si="16"/>
        <v>900</v>
      </c>
      <c r="H35" s="10" t="str">
        <f t="shared" si="17"/>
        <v>○</v>
      </c>
      <c r="I35" s="10">
        <f t="shared" si="18"/>
        <v>2658.8182584953925</v>
      </c>
      <c r="J35" s="10" t="str">
        <f t="shared" si="19"/>
        <v>○</v>
      </c>
      <c r="K35" s="10">
        <f t="shared" si="20"/>
        <v>26999.999999999996</v>
      </c>
      <c r="L35" s="10" t="str">
        <f t="shared" si="21"/>
        <v>○</v>
      </c>
      <c r="M35" s="10">
        <f t="shared" si="22"/>
        <v>810000</v>
      </c>
      <c r="N35" s="10" t="str">
        <f t="shared" si="23"/>
        <v>○</v>
      </c>
    </row>
    <row r="36" spans="1:14">
      <c r="A36" s="23">
        <v>1000</v>
      </c>
      <c r="B36" s="16">
        <f>説明!E22</f>
        <v>0</v>
      </c>
      <c r="C36" s="10">
        <f t="shared" si="12"/>
        <v>1</v>
      </c>
      <c r="D36" s="10" t="str">
        <f t="shared" si="13"/>
        <v>○</v>
      </c>
      <c r="E36" s="10">
        <f t="shared" si="14"/>
        <v>3</v>
      </c>
      <c r="F36" s="10" t="str">
        <f t="shared" si="15"/>
        <v>○</v>
      </c>
      <c r="G36" s="10">
        <f t="shared" si="16"/>
        <v>1000</v>
      </c>
      <c r="H36" s="10" t="str">
        <f t="shared" si="17"/>
        <v>○</v>
      </c>
      <c r="I36" s="10">
        <f t="shared" si="18"/>
        <v>3000</v>
      </c>
      <c r="J36" s="10" t="str">
        <f t="shared" si="19"/>
        <v>○</v>
      </c>
      <c r="K36" s="10">
        <f t="shared" si="20"/>
        <v>31622.776601683781</v>
      </c>
      <c r="L36" s="10" t="str">
        <f t="shared" si="21"/>
        <v>○</v>
      </c>
      <c r="M36" s="10">
        <f t="shared" si="22"/>
        <v>1000000</v>
      </c>
      <c r="N36" s="10" t="str">
        <f t="shared" si="23"/>
        <v>○</v>
      </c>
    </row>
    <row r="37" spans="1:14" ht="40.5">
      <c r="A37" s="26"/>
      <c r="B37" s="11" t="s">
        <v>5</v>
      </c>
      <c r="C37" s="13" t="s">
        <v>18</v>
      </c>
      <c r="D37" s="14" t="s">
        <v>24</v>
      </c>
      <c r="E37" s="15" t="s">
        <v>19</v>
      </c>
      <c r="F37" s="14" t="s">
        <v>24</v>
      </c>
      <c r="G37" s="15" t="s">
        <v>20</v>
      </c>
      <c r="H37" s="14" t="s">
        <v>24</v>
      </c>
      <c r="I37" s="15" t="s">
        <v>21</v>
      </c>
      <c r="J37" s="14" t="s">
        <v>24</v>
      </c>
      <c r="K37" s="15" t="s">
        <v>22</v>
      </c>
      <c r="L37" s="14" t="s">
        <v>24</v>
      </c>
      <c r="M37" s="15" t="s">
        <v>23</v>
      </c>
      <c r="N37" s="14" t="s">
        <v>24</v>
      </c>
    </row>
    <row r="38" spans="1:14">
      <c r="A38" s="24">
        <v>100</v>
      </c>
      <c r="B38" s="18">
        <f>説明!F13</f>
        <v>0</v>
      </c>
      <c r="C38" s="10">
        <f t="shared" si="12"/>
        <v>1</v>
      </c>
      <c r="D38" s="10" t="str">
        <f t="shared" si="13"/>
        <v>○</v>
      </c>
      <c r="E38" s="10">
        <f t="shared" si="14"/>
        <v>2</v>
      </c>
      <c r="F38" s="10" t="str">
        <f t="shared" si="15"/>
        <v>○</v>
      </c>
      <c r="G38" s="10">
        <f t="shared" si="16"/>
        <v>100</v>
      </c>
      <c r="H38" s="10" t="str">
        <f t="shared" si="17"/>
        <v>○</v>
      </c>
      <c r="I38" s="10">
        <f t="shared" si="18"/>
        <v>200</v>
      </c>
      <c r="J38" s="10" t="str">
        <f t="shared" si="19"/>
        <v>○</v>
      </c>
      <c r="K38" s="10">
        <f t="shared" si="20"/>
        <v>1000.0000000000007</v>
      </c>
      <c r="L38" s="10" t="str">
        <f t="shared" si="21"/>
        <v>○</v>
      </c>
      <c r="M38" s="10">
        <f t="shared" si="22"/>
        <v>10000</v>
      </c>
      <c r="N38" s="10" t="str">
        <f t="shared" si="23"/>
        <v>○</v>
      </c>
    </row>
    <row r="39" spans="1:14">
      <c r="A39" s="22">
        <v>200</v>
      </c>
      <c r="B39" s="9">
        <f>説明!F14</f>
        <v>0</v>
      </c>
      <c r="C39" s="10">
        <f t="shared" si="12"/>
        <v>1</v>
      </c>
      <c r="D39" s="10" t="str">
        <f t="shared" si="13"/>
        <v>○</v>
      </c>
      <c r="E39" s="10">
        <f t="shared" si="14"/>
        <v>2.3010299956639813</v>
      </c>
      <c r="F39" s="10" t="str">
        <f t="shared" si="15"/>
        <v>○</v>
      </c>
      <c r="G39" s="10">
        <f t="shared" si="16"/>
        <v>200</v>
      </c>
      <c r="H39" s="10" t="str">
        <f t="shared" si="17"/>
        <v>○</v>
      </c>
      <c r="I39" s="10">
        <f t="shared" si="18"/>
        <v>460.20599913279625</v>
      </c>
      <c r="J39" s="10" t="str">
        <f t="shared" si="19"/>
        <v>○</v>
      </c>
      <c r="K39" s="10">
        <f t="shared" si="20"/>
        <v>2828.4271247461875</v>
      </c>
      <c r="L39" s="10" t="str">
        <f t="shared" si="21"/>
        <v>○</v>
      </c>
      <c r="M39" s="10">
        <f t="shared" si="22"/>
        <v>40000</v>
      </c>
      <c r="N39" s="10" t="str">
        <f t="shared" si="23"/>
        <v>○</v>
      </c>
    </row>
    <row r="40" spans="1:14">
      <c r="A40" s="22">
        <v>300</v>
      </c>
      <c r="B40" s="9">
        <f>説明!F15</f>
        <v>0</v>
      </c>
      <c r="C40" s="10">
        <f t="shared" si="12"/>
        <v>1</v>
      </c>
      <c r="D40" s="10" t="str">
        <f t="shared" si="13"/>
        <v>○</v>
      </c>
      <c r="E40" s="10">
        <f t="shared" si="14"/>
        <v>2.4771212547196626</v>
      </c>
      <c r="F40" s="10" t="str">
        <f t="shared" si="15"/>
        <v>○</v>
      </c>
      <c r="G40" s="10">
        <f t="shared" si="16"/>
        <v>300</v>
      </c>
      <c r="H40" s="10" t="str">
        <f t="shared" si="17"/>
        <v>○</v>
      </c>
      <c r="I40" s="10">
        <f t="shared" si="18"/>
        <v>743.13637641589878</v>
      </c>
      <c r="J40" s="10" t="str">
        <f t="shared" si="19"/>
        <v>○</v>
      </c>
      <c r="K40" s="10">
        <f t="shared" si="20"/>
        <v>5196.1524227066311</v>
      </c>
      <c r="L40" s="10" t="str">
        <f t="shared" si="21"/>
        <v>○</v>
      </c>
      <c r="M40" s="10">
        <f t="shared" si="22"/>
        <v>90000</v>
      </c>
      <c r="N40" s="10" t="str">
        <f t="shared" si="23"/>
        <v>○</v>
      </c>
    </row>
    <row r="41" spans="1:14">
      <c r="A41" s="22">
        <v>400</v>
      </c>
      <c r="B41" s="9">
        <f>説明!F16</f>
        <v>0</v>
      </c>
      <c r="C41" s="10">
        <f t="shared" si="12"/>
        <v>1</v>
      </c>
      <c r="D41" s="10" t="str">
        <f t="shared" si="13"/>
        <v>○</v>
      </c>
      <c r="E41" s="10">
        <f t="shared" si="14"/>
        <v>2.6020599913279625</v>
      </c>
      <c r="F41" s="10" t="str">
        <f t="shared" si="15"/>
        <v>○</v>
      </c>
      <c r="G41" s="10">
        <f t="shared" si="16"/>
        <v>400</v>
      </c>
      <c r="H41" s="10" t="str">
        <f t="shared" si="17"/>
        <v>○</v>
      </c>
      <c r="I41" s="10">
        <f t="shared" si="18"/>
        <v>1040.823996531185</v>
      </c>
      <c r="J41" s="10" t="str">
        <f t="shared" si="19"/>
        <v>○</v>
      </c>
      <c r="K41" s="10">
        <f t="shared" si="20"/>
        <v>8000</v>
      </c>
      <c r="L41" s="10" t="str">
        <f t="shared" si="21"/>
        <v>○</v>
      </c>
      <c r="M41" s="10">
        <f t="shared" si="22"/>
        <v>160000</v>
      </c>
      <c r="N41" s="10" t="str">
        <f t="shared" si="23"/>
        <v>○</v>
      </c>
    </row>
    <row r="42" spans="1:14">
      <c r="A42" s="22">
        <v>500</v>
      </c>
      <c r="B42" s="9">
        <f>説明!F17</f>
        <v>0</v>
      </c>
      <c r="C42" s="10">
        <f t="shared" si="12"/>
        <v>1</v>
      </c>
      <c r="D42" s="10" t="str">
        <f t="shared" si="13"/>
        <v>○</v>
      </c>
      <c r="E42" s="10">
        <f t="shared" si="14"/>
        <v>2.6989700043360187</v>
      </c>
      <c r="F42" s="10" t="str">
        <f t="shared" si="15"/>
        <v>○</v>
      </c>
      <c r="G42" s="10">
        <f t="shared" si="16"/>
        <v>500</v>
      </c>
      <c r="H42" s="10" t="str">
        <f t="shared" si="17"/>
        <v>○</v>
      </c>
      <c r="I42" s="10">
        <f t="shared" si="18"/>
        <v>1349.4850021680095</v>
      </c>
      <c r="J42" s="10" t="str">
        <f t="shared" si="19"/>
        <v>○</v>
      </c>
      <c r="K42" s="10">
        <f t="shared" si="20"/>
        <v>11180.339887498953</v>
      </c>
      <c r="L42" s="10" t="str">
        <f t="shared" si="21"/>
        <v>○</v>
      </c>
      <c r="M42" s="10">
        <f t="shared" si="22"/>
        <v>250000</v>
      </c>
      <c r="N42" s="10" t="str">
        <f t="shared" si="23"/>
        <v>○</v>
      </c>
    </row>
    <row r="43" spans="1:14">
      <c r="A43" s="22">
        <v>600</v>
      </c>
      <c r="B43" s="9">
        <f>説明!F18</f>
        <v>0</v>
      </c>
      <c r="C43" s="10">
        <f t="shared" si="12"/>
        <v>1</v>
      </c>
      <c r="D43" s="10" t="str">
        <f t="shared" si="13"/>
        <v>○</v>
      </c>
      <c r="E43" s="10">
        <f t="shared" si="14"/>
        <v>2.7781512503836434</v>
      </c>
      <c r="F43" s="10" t="str">
        <f t="shared" si="15"/>
        <v>○</v>
      </c>
      <c r="G43" s="10">
        <f t="shared" si="16"/>
        <v>600</v>
      </c>
      <c r="H43" s="10" t="str">
        <f t="shared" si="17"/>
        <v>○</v>
      </c>
      <c r="I43" s="10">
        <f t="shared" si="18"/>
        <v>1666.8907502301861</v>
      </c>
      <c r="J43" s="10" t="str">
        <f t="shared" si="19"/>
        <v>○</v>
      </c>
      <c r="K43" s="10">
        <f t="shared" si="20"/>
        <v>14696.938456699054</v>
      </c>
      <c r="L43" s="10" t="str">
        <f t="shared" si="21"/>
        <v>○</v>
      </c>
      <c r="M43" s="10">
        <f t="shared" si="22"/>
        <v>360000</v>
      </c>
      <c r="N43" s="10" t="str">
        <f t="shared" si="23"/>
        <v>○</v>
      </c>
    </row>
    <row r="44" spans="1:14">
      <c r="A44" s="22">
        <v>700</v>
      </c>
      <c r="B44" s="9">
        <f>説明!F19</f>
        <v>0</v>
      </c>
      <c r="C44" s="10">
        <f t="shared" si="12"/>
        <v>1</v>
      </c>
      <c r="D44" s="10" t="str">
        <f t="shared" si="13"/>
        <v>○</v>
      </c>
      <c r="E44" s="10">
        <f t="shared" si="14"/>
        <v>2.8450980400142569</v>
      </c>
      <c r="F44" s="10" t="str">
        <f t="shared" si="15"/>
        <v>○</v>
      </c>
      <c r="G44" s="10">
        <f t="shared" si="16"/>
        <v>700</v>
      </c>
      <c r="H44" s="10" t="str">
        <f t="shared" si="17"/>
        <v>○</v>
      </c>
      <c r="I44" s="10">
        <f t="shared" si="18"/>
        <v>1991.5686280099799</v>
      </c>
      <c r="J44" s="10" t="str">
        <f t="shared" si="19"/>
        <v>○</v>
      </c>
      <c r="K44" s="10">
        <f t="shared" si="20"/>
        <v>18520.259177452117</v>
      </c>
      <c r="L44" s="10" t="str">
        <f t="shared" si="21"/>
        <v>○</v>
      </c>
      <c r="M44" s="10">
        <f t="shared" si="22"/>
        <v>490000</v>
      </c>
      <c r="N44" s="10" t="str">
        <f t="shared" si="23"/>
        <v>○</v>
      </c>
    </row>
    <row r="45" spans="1:14">
      <c r="A45" s="22">
        <v>800</v>
      </c>
      <c r="B45" s="9">
        <f>説明!F20</f>
        <v>0</v>
      </c>
      <c r="C45" s="10">
        <f t="shared" si="12"/>
        <v>1</v>
      </c>
      <c r="D45" s="10" t="str">
        <f t="shared" si="13"/>
        <v>○</v>
      </c>
      <c r="E45" s="10">
        <f t="shared" si="14"/>
        <v>2.9030899869919438</v>
      </c>
      <c r="F45" s="10" t="str">
        <f t="shared" si="15"/>
        <v>○</v>
      </c>
      <c r="G45" s="10">
        <f t="shared" si="16"/>
        <v>800</v>
      </c>
      <c r="H45" s="10" t="str">
        <f t="shared" si="17"/>
        <v>○</v>
      </c>
      <c r="I45" s="10">
        <f t="shared" si="18"/>
        <v>2322.471989593555</v>
      </c>
      <c r="J45" s="10" t="str">
        <f t="shared" si="19"/>
        <v>○</v>
      </c>
      <c r="K45" s="10">
        <f t="shared" si="20"/>
        <v>22627.416997969503</v>
      </c>
      <c r="L45" s="10" t="str">
        <f t="shared" si="21"/>
        <v>○</v>
      </c>
      <c r="M45" s="10">
        <f t="shared" si="22"/>
        <v>640000</v>
      </c>
      <c r="N45" s="10" t="str">
        <f t="shared" si="23"/>
        <v>○</v>
      </c>
    </row>
    <row r="46" spans="1:14">
      <c r="A46" s="22">
        <v>900</v>
      </c>
      <c r="B46" s="9">
        <f>説明!F21</f>
        <v>0</v>
      </c>
      <c r="C46" s="10">
        <f t="shared" si="12"/>
        <v>1</v>
      </c>
      <c r="D46" s="10" t="str">
        <f t="shared" si="13"/>
        <v>○</v>
      </c>
      <c r="E46" s="10">
        <f t="shared" si="14"/>
        <v>2.9542425094393248</v>
      </c>
      <c r="F46" s="10" t="str">
        <f t="shared" si="15"/>
        <v>○</v>
      </c>
      <c r="G46" s="10">
        <f t="shared" si="16"/>
        <v>900</v>
      </c>
      <c r="H46" s="10" t="str">
        <f t="shared" si="17"/>
        <v>○</v>
      </c>
      <c r="I46" s="10">
        <f t="shared" si="18"/>
        <v>2658.8182584953925</v>
      </c>
      <c r="J46" s="10" t="str">
        <f t="shared" si="19"/>
        <v>○</v>
      </c>
      <c r="K46" s="10">
        <f t="shared" si="20"/>
        <v>26999.999999999996</v>
      </c>
      <c r="L46" s="10" t="str">
        <f t="shared" si="21"/>
        <v>○</v>
      </c>
      <c r="M46" s="10">
        <f t="shared" si="22"/>
        <v>810000</v>
      </c>
      <c r="N46" s="10" t="str">
        <f t="shared" si="23"/>
        <v>○</v>
      </c>
    </row>
    <row r="47" spans="1:14">
      <c r="A47" s="23">
        <v>1000</v>
      </c>
      <c r="B47" s="16">
        <f>説明!F22</f>
        <v>0</v>
      </c>
      <c r="C47" s="10">
        <f t="shared" si="12"/>
        <v>1</v>
      </c>
      <c r="D47" s="10" t="str">
        <f t="shared" si="13"/>
        <v>○</v>
      </c>
      <c r="E47" s="10">
        <f t="shared" si="14"/>
        <v>3</v>
      </c>
      <c r="F47" s="10" t="str">
        <f t="shared" si="15"/>
        <v>○</v>
      </c>
      <c r="G47" s="10">
        <f t="shared" si="16"/>
        <v>1000</v>
      </c>
      <c r="H47" s="10" t="str">
        <f t="shared" si="17"/>
        <v>○</v>
      </c>
      <c r="I47" s="10">
        <f t="shared" si="18"/>
        <v>3000</v>
      </c>
      <c r="J47" s="10" t="str">
        <f t="shared" si="19"/>
        <v>○</v>
      </c>
      <c r="K47" s="10">
        <f t="shared" si="20"/>
        <v>31622.776601683781</v>
      </c>
      <c r="L47" s="10" t="str">
        <f t="shared" si="21"/>
        <v>○</v>
      </c>
      <c r="M47" s="10">
        <f t="shared" si="22"/>
        <v>1000000</v>
      </c>
      <c r="N47" s="10" t="str">
        <f t="shared" si="23"/>
        <v>○</v>
      </c>
    </row>
    <row r="48" spans="1:14">
      <c r="A48" s="25"/>
      <c r="B48" s="30" t="s">
        <v>3</v>
      </c>
      <c r="C48" s="30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38" ht="40.5">
      <c r="A49" s="21" t="s">
        <v>0</v>
      </c>
      <c r="B49" s="11" t="s">
        <v>4</v>
      </c>
      <c r="C49" s="13" t="s">
        <v>18</v>
      </c>
      <c r="D49" s="14" t="s">
        <v>24</v>
      </c>
      <c r="E49" s="15" t="s">
        <v>19</v>
      </c>
      <c r="F49" s="14" t="s">
        <v>24</v>
      </c>
      <c r="G49" s="15" t="s">
        <v>20</v>
      </c>
      <c r="H49" s="14" t="s">
        <v>24</v>
      </c>
      <c r="I49" s="15" t="s">
        <v>21</v>
      </c>
      <c r="J49" s="14" t="s">
        <v>24</v>
      </c>
      <c r="K49" s="15" t="s">
        <v>22</v>
      </c>
      <c r="L49" s="14" t="s">
        <v>24</v>
      </c>
      <c r="M49" s="15" t="s">
        <v>23</v>
      </c>
      <c r="N49" s="14" t="s">
        <v>24</v>
      </c>
      <c r="P49" s="27" t="s">
        <v>9</v>
      </c>
      <c r="Q49" s="27"/>
      <c r="R49" s="27"/>
      <c r="S49" s="27"/>
      <c r="T49" s="27"/>
      <c r="U49" s="27"/>
      <c r="V49" s="27"/>
      <c r="W49" s="27"/>
      <c r="X49" s="27"/>
      <c r="Y49" s="27"/>
      <c r="Z49" s="27"/>
      <c r="AB49" s="27" t="s">
        <v>10</v>
      </c>
      <c r="AC49" s="27"/>
      <c r="AD49" s="27"/>
      <c r="AE49" s="27"/>
      <c r="AF49" s="27"/>
      <c r="AG49" s="27"/>
      <c r="AH49" s="27"/>
      <c r="AI49" s="27"/>
      <c r="AJ49" s="27"/>
      <c r="AK49" s="27"/>
      <c r="AL49" s="27"/>
    </row>
    <row r="50" spans="1:38">
      <c r="A50" s="24">
        <v>100</v>
      </c>
      <c r="B50" s="18">
        <f>説明!G13</f>
        <v>0</v>
      </c>
      <c r="C50" s="10">
        <f>$E$1*1</f>
        <v>1</v>
      </c>
      <c r="D50" s="10" t="str">
        <f>IF(C50&gt;=$B50,"○","×")</f>
        <v>○</v>
      </c>
      <c r="E50" s="10">
        <f>$E$1*LOG($A50)</f>
        <v>2</v>
      </c>
      <c r="F50" s="10" t="str">
        <f>IF(E50&gt;=$B50,"○","×")</f>
        <v>○</v>
      </c>
      <c r="G50" s="10">
        <f>$E$1*$A50</f>
        <v>100</v>
      </c>
      <c r="H50" s="10" t="str">
        <f>IF(G50&gt;=$B50,"○","×")</f>
        <v>○</v>
      </c>
      <c r="I50" s="10">
        <f>$E$1*LOG($A50)*$A50</f>
        <v>200</v>
      </c>
      <c r="J50" s="10" t="str">
        <f>IF(I50&gt;=$B50,"○","×")</f>
        <v>○</v>
      </c>
      <c r="K50" s="10">
        <f>$E$1*POWER($A50,1.5)</f>
        <v>1000.0000000000007</v>
      </c>
      <c r="L50" s="10" t="str">
        <f>IF(K50&gt;=$B50,"○","×")</f>
        <v>○</v>
      </c>
      <c r="M50" s="10">
        <f>$E$1*POWER($A50,2)</f>
        <v>10000</v>
      </c>
      <c r="N50" s="10" t="str">
        <f>IF(M50&gt;=$B50,"○","×")</f>
        <v>○</v>
      </c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38">
      <c r="A51" s="22">
        <v>200</v>
      </c>
      <c r="B51" s="9">
        <f>説明!G14</f>
        <v>0</v>
      </c>
      <c r="C51" s="10">
        <f t="shared" ref="C51:C70" si="24">$E$1*1</f>
        <v>1</v>
      </c>
      <c r="D51" s="10" t="str">
        <f t="shared" ref="D51:D70" si="25">IF(C51&gt;=$B51,"○","×")</f>
        <v>○</v>
      </c>
      <c r="E51" s="10">
        <f t="shared" ref="E51:E70" si="26">$E$1*LOG($A51)</f>
        <v>2.3010299956639813</v>
      </c>
      <c r="F51" s="10" t="str">
        <f t="shared" ref="F51:F70" si="27">IF(E51&gt;=$B51,"○","×")</f>
        <v>○</v>
      </c>
      <c r="G51" s="10">
        <f t="shared" ref="G51:G70" si="28">$E$1*$A51</f>
        <v>200</v>
      </c>
      <c r="H51" s="10" t="str">
        <f t="shared" ref="H51:H70" si="29">IF(G51&gt;=$B51,"○","×")</f>
        <v>○</v>
      </c>
      <c r="I51" s="10">
        <f t="shared" ref="I51:I70" si="30">$E$1*LOG($A51)*$A51</f>
        <v>460.20599913279625</v>
      </c>
      <c r="J51" s="10" t="str">
        <f t="shared" ref="J51:J70" si="31">IF(I51&gt;=$B51,"○","×")</f>
        <v>○</v>
      </c>
      <c r="K51" s="10">
        <f t="shared" ref="K51:K70" si="32">$E$1*POWER($A51,1.5)</f>
        <v>2828.4271247461875</v>
      </c>
      <c r="L51" s="10" t="str">
        <f t="shared" ref="L51:L70" si="33">IF(K51&gt;=$B51,"○","×")</f>
        <v>○</v>
      </c>
      <c r="M51" s="10">
        <f t="shared" ref="M51:M70" si="34">$E$1*POWER($A51,2)</f>
        <v>40000</v>
      </c>
      <c r="N51" s="10" t="str">
        <f t="shared" ref="N51:N70" si="35">IF(M51&gt;=$B51,"○","×")</f>
        <v>○</v>
      </c>
    </row>
    <row r="52" spans="1:38">
      <c r="A52" s="22">
        <v>300</v>
      </c>
      <c r="B52" s="9">
        <f>説明!G15</f>
        <v>0</v>
      </c>
      <c r="C52" s="10">
        <f t="shared" si="24"/>
        <v>1</v>
      </c>
      <c r="D52" s="10" t="str">
        <f t="shared" si="25"/>
        <v>○</v>
      </c>
      <c r="E52" s="10">
        <f t="shared" si="26"/>
        <v>2.4771212547196626</v>
      </c>
      <c r="F52" s="10" t="str">
        <f t="shared" si="27"/>
        <v>○</v>
      </c>
      <c r="G52" s="10">
        <f t="shared" si="28"/>
        <v>300</v>
      </c>
      <c r="H52" s="10" t="str">
        <f t="shared" si="29"/>
        <v>○</v>
      </c>
      <c r="I52" s="10">
        <f t="shared" si="30"/>
        <v>743.13637641589878</v>
      </c>
      <c r="J52" s="10" t="str">
        <f t="shared" si="31"/>
        <v>○</v>
      </c>
      <c r="K52" s="10">
        <f t="shared" si="32"/>
        <v>5196.1524227066311</v>
      </c>
      <c r="L52" s="10" t="str">
        <f t="shared" si="33"/>
        <v>○</v>
      </c>
      <c r="M52" s="10">
        <f t="shared" si="34"/>
        <v>90000</v>
      </c>
      <c r="N52" s="10" t="str">
        <f t="shared" si="35"/>
        <v>○</v>
      </c>
    </row>
    <row r="53" spans="1:38">
      <c r="A53" s="22">
        <v>400</v>
      </c>
      <c r="B53" s="9">
        <f>説明!G16</f>
        <v>0</v>
      </c>
      <c r="C53" s="10">
        <f t="shared" si="24"/>
        <v>1</v>
      </c>
      <c r="D53" s="10" t="str">
        <f t="shared" si="25"/>
        <v>○</v>
      </c>
      <c r="E53" s="10">
        <f t="shared" si="26"/>
        <v>2.6020599913279625</v>
      </c>
      <c r="F53" s="10" t="str">
        <f t="shared" si="27"/>
        <v>○</v>
      </c>
      <c r="G53" s="10">
        <f t="shared" si="28"/>
        <v>400</v>
      </c>
      <c r="H53" s="10" t="str">
        <f t="shared" si="29"/>
        <v>○</v>
      </c>
      <c r="I53" s="10">
        <f t="shared" si="30"/>
        <v>1040.823996531185</v>
      </c>
      <c r="J53" s="10" t="str">
        <f t="shared" si="31"/>
        <v>○</v>
      </c>
      <c r="K53" s="10">
        <f t="shared" si="32"/>
        <v>8000</v>
      </c>
      <c r="L53" s="10" t="str">
        <f t="shared" si="33"/>
        <v>○</v>
      </c>
      <c r="M53" s="10">
        <f t="shared" si="34"/>
        <v>160000</v>
      </c>
      <c r="N53" s="10" t="str">
        <f t="shared" si="35"/>
        <v>○</v>
      </c>
    </row>
    <row r="54" spans="1:38">
      <c r="A54" s="22">
        <v>500</v>
      </c>
      <c r="B54" s="9">
        <f>説明!G17</f>
        <v>0</v>
      </c>
      <c r="C54" s="10">
        <f t="shared" si="24"/>
        <v>1</v>
      </c>
      <c r="D54" s="10" t="str">
        <f t="shared" si="25"/>
        <v>○</v>
      </c>
      <c r="E54" s="10">
        <f t="shared" si="26"/>
        <v>2.6989700043360187</v>
      </c>
      <c r="F54" s="10" t="str">
        <f t="shared" si="27"/>
        <v>○</v>
      </c>
      <c r="G54" s="10">
        <f t="shared" si="28"/>
        <v>500</v>
      </c>
      <c r="H54" s="10" t="str">
        <f t="shared" si="29"/>
        <v>○</v>
      </c>
      <c r="I54" s="10">
        <f t="shared" si="30"/>
        <v>1349.4850021680095</v>
      </c>
      <c r="J54" s="10" t="str">
        <f t="shared" si="31"/>
        <v>○</v>
      </c>
      <c r="K54" s="10">
        <f t="shared" si="32"/>
        <v>11180.339887498953</v>
      </c>
      <c r="L54" s="10" t="str">
        <f t="shared" si="33"/>
        <v>○</v>
      </c>
      <c r="M54" s="10">
        <f t="shared" si="34"/>
        <v>250000</v>
      </c>
      <c r="N54" s="10" t="str">
        <f t="shared" si="35"/>
        <v>○</v>
      </c>
    </row>
    <row r="55" spans="1:38">
      <c r="A55" s="22">
        <v>600</v>
      </c>
      <c r="B55" s="9">
        <f>説明!G18</f>
        <v>0</v>
      </c>
      <c r="C55" s="10">
        <f t="shared" si="24"/>
        <v>1</v>
      </c>
      <c r="D55" s="10" t="str">
        <f t="shared" si="25"/>
        <v>○</v>
      </c>
      <c r="E55" s="10">
        <f t="shared" si="26"/>
        <v>2.7781512503836434</v>
      </c>
      <c r="F55" s="10" t="str">
        <f t="shared" si="27"/>
        <v>○</v>
      </c>
      <c r="G55" s="10">
        <f t="shared" si="28"/>
        <v>600</v>
      </c>
      <c r="H55" s="10" t="str">
        <f t="shared" si="29"/>
        <v>○</v>
      </c>
      <c r="I55" s="10">
        <f t="shared" si="30"/>
        <v>1666.8907502301861</v>
      </c>
      <c r="J55" s="10" t="str">
        <f t="shared" si="31"/>
        <v>○</v>
      </c>
      <c r="K55" s="10">
        <f t="shared" si="32"/>
        <v>14696.938456699054</v>
      </c>
      <c r="L55" s="10" t="str">
        <f t="shared" si="33"/>
        <v>○</v>
      </c>
      <c r="M55" s="10">
        <f t="shared" si="34"/>
        <v>360000</v>
      </c>
      <c r="N55" s="10" t="str">
        <f t="shared" si="35"/>
        <v>○</v>
      </c>
    </row>
    <row r="56" spans="1:38">
      <c r="A56" s="22">
        <v>700</v>
      </c>
      <c r="B56" s="9">
        <f>説明!G19</f>
        <v>0</v>
      </c>
      <c r="C56" s="10">
        <f t="shared" si="24"/>
        <v>1</v>
      </c>
      <c r="D56" s="10" t="str">
        <f t="shared" si="25"/>
        <v>○</v>
      </c>
      <c r="E56" s="10">
        <f t="shared" si="26"/>
        <v>2.8450980400142569</v>
      </c>
      <c r="F56" s="10" t="str">
        <f t="shared" si="27"/>
        <v>○</v>
      </c>
      <c r="G56" s="10">
        <f t="shared" si="28"/>
        <v>700</v>
      </c>
      <c r="H56" s="10" t="str">
        <f t="shared" si="29"/>
        <v>○</v>
      </c>
      <c r="I56" s="10">
        <f t="shared" si="30"/>
        <v>1991.5686280099799</v>
      </c>
      <c r="J56" s="10" t="str">
        <f t="shared" si="31"/>
        <v>○</v>
      </c>
      <c r="K56" s="10">
        <f t="shared" si="32"/>
        <v>18520.259177452117</v>
      </c>
      <c r="L56" s="10" t="str">
        <f t="shared" si="33"/>
        <v>○</v>
      </c>
      <c r="M56" s="10">
        <f t="shared" si="34"/>
        <v>490000</v>
      </c>
      <c r="N56" s="10" t="str">
        <f t="shared" si="35"/>
        <v>○</v>
      </c>
    </row>
    <row r="57" spans="1:38">
      <c r="A57" s="22">
        <v>800</v>
      </c>
      <c r="B57" s="9">
        <f>説明!G20</f>
        <v>0</v>
      </c>
      <c r="C57" s="10">
        <f t="shared" si="24"/>
        <v>1</v>
      </c>
      <c r="D57" s="10" t="str">
        <f t="shared" si="25"/>
        <v>○</v>
      </c>
      <c r="E57" s="10">
        <f t="shared" si="26"/>
        <v>2.9030899869919438</v>
      </c>
      <c r="F57" s="10" t="str">
        <f t="shared" si="27"/>
        <v>○</v>
      </c>
      <c r="G57" s="10">
        <f t="shared" si="28"/>
        <v>800</v>
      </c>
      <c r="H57" s="10" t="str">
        <f t="shared" si="29"/>
        <v>○</v>
      </c>
      <c r="I57" s="10">
        <f t="shared" si="30"/>
        <v>2322.471989593555</v>
      </c>
      <c r="J57" s="10" t="str">
        <f t="shared" si="31"/>
        <v>○</v>
      </c>
      <c r="K57" s="10">
        <f t="shared" si="32"/>
        <v>22627.416997969503</v>
      </c>
      <c r="L57" s="10" t="str">
        <f t="shared" si="33"/>
        <v>○</v>
      </c>
      <c r="M57" s="10">
        <f t="shared" si="34"/>
        <v>640000</v>
      </c>
      <c r="N57" s="10" t="str">
        <f t="shared" si="35"/>
        <v>○</v>
      </c>
    </row>
    <row r="58" spans="1:38">
      <c r="A58" s="22">
        <v>900</v>
      </c>
      <c r="B58" s="9">
        <f>説明!G21</f>
        <v>0</v>
      </c>
      <c r="C58" s="10">
        <f t="shared" si="24"/>
        <v>1</v>
      </c>
      <c r="D58" s="10" t="str">
        <f t="shared" si="25"/>
        <v>○</v>
      </c>
      <c r="E58" s="10">
        <f t="shared" si="26"/>
        <v>2.9542425094393248</v>
      </c>
      <c r="F58" s="10" t="str">
        <f t="shared" si="27"/>
        <v>○</v>
      </c>
      <c r="G58" s="10">
        <f t="shared" si="28"/>
        <v>900</v>
      </c>
      <c r="H58" s="10" t="str">
        <f t="shared" si="29"/>
        <v>○</v>
      </c>
      <c r="I58" s="10">
        <f t="shared" si="30"/>
        <v>2658.8182584953925</v>
      </c>
      <c r="J58" s="10" t="str">
        <f t="shared" si="31"/>
        <v>○</v>
      </c>
      <c r="K58" s="10">
        <f t="shared" si="32"/>
        <v>26999.999999999996</v>
      </c>
      <c r="L58" s="10" t="str">
        <f t="shared" si="33"/>
        <v>○</v>
      </c>
      <c r="M58" s="10">
        <f t="shared" si="34"/>
        <v>810000</v>
      </c>
      <c r="N58" s="10" t="str">
        <f t="shared" si="35"/>
        <v>○</v>
      </c>
    </row>
    <row r="59" spans="1:38">
      <c r="A59" s="23">
        <v>1000</v>
      </c>
      <c r="B59" s="16">
        <f>説明!G22</f>
        <v>0</v>
      </c>
      <c r="C59" s="10">
        <f t="shared" si="24"/>
        <v>1</v>
      </c>
      <c r="D59" s="10" t="str">
        <f t="shared" si="25"/>
        <v>○</v>
      </c>
      <c r="E59" s="10">
        <f t="shared" si="26"/>
        <v>3</v>
      </c>
      <c r="F59" s="10" t="str">
        <f t="shared" si="27"/>
        <v>○</v>
      </c>
      <c r="G59" s="10">
        <f t="shared" si="28"/>
        <v>1000</v>
      </c>
      <c r="H59" s="10" t="str">
        <f t="shared" si="29"/>
        <v>○</v>
      </c>
      <c r="I59" s="10">
        <f t="shared" si="30"/>
        <v>3000</v>
      </c>
      <c r="J59" s="10" t="str">
        <f t="shared" si="31"/>
        <v>○</v>
      </c>
      <c r="K59" s="10">
        <f t="shared" si="32"/>
        <v>31622.776601683781</v>
      </c>
      <c r="L59" s="10" t="str">
        <f t="shared" si="33"/>
        <v>○</v>
      </c>
      <c r="M59" s="10">
        <f t="shared" si="34"/>
        <v>1000000</v>
      </c>
      <c r="N59" s="10" t="str">
        <f t="shared" si="35"/>
        <v>○</v>
      </c>
    </row>
    <row r="60" spans="1:38" ht="40.5">
      <c r="A60" s="21" t="s">
        <v>0</v>
      </c>
      <c r="B60" s="11" t="s">
        <v>5</v>
      </c>
      <c r="C60" s="13" t="s">
        <v>18</v>
      </c>
      <c r="D60" s="14" t="s">
        <v>24</v>
      </c>
      <c r="E60" s="15" t="s">
        <v>19</v>
      </c>
      <c r="F60" s="14" t="s">
        <v>24</v>
      </c>
      <c r="G60" s="15" t="s">
        <v>20</v>
      </c>
      <c r="H60" s="14" t="s">
        <v>24</v>
      </c>
      <c r="I60" s="15" t="s">
        <v>21</v>
      </c>
      <c r="J60" s="14" t="s">
        <v>24</v>
      </c>
      <c r="K60" s="15" t="s">
        <v>22</v>
      </c>
      <c r="L60" s="14" t="s">
        <v>24</v>
      </c>
      <c r="M60" s="15" t="s">
        <v>23</v>
      </c>
      <c r="N60" s="14" t="s">
        <v>24</v>
      </c>
    </row>
    <row r="61" spans="1:38">
      <c r="A61" s="24">
        <v>100</v>
      </c>
      <c r="B61" s="18">
        <f>説明!H13</f>
        <v>0</v>
      </c>
      <c r="C61" s="10">
        <f t="shared" si="24"/>
        <v>1</v>
      </c>
      <c r="D61" s="10" t="str">
        <f t="shared" si="25"/>
        <v>○</v>
      </c>
      <c r="E61" s="10">
        <f t="shared" si="26"/>
        <v>2</v>
      </c>
      <c r="F61" s="10" t="str">
        <f t="shared" si="27"/>
        <v>○</v>
      </c>
      <c r="G61" s="10">
        <f t="shared" si="28"/>
        <v>100</v>
      </c>
      <c r="H61" s="10" t="str">
        <f t="shared" si="29"/>
        <v>○</v>
      </c>
      <c r="I61" s="10">
        <f t="shared" si="30"/>
        <v>200</v>
      </c>
      <c r="J61" s="10" t="str">
        <f t="shared" si="31"/>
        <v>○</v>
      </c>
      <c r="K61" s="10">
        <f t="shared" si="32"/>
        <v>1000.0000000000007</v>
      </c>
      <c r="L61" s="10" t="str">
        <f t="shared" si="33"/>
        <v>○</v>
      </c>
      <c r="M61" s="10">
        <f t="shared" si="34"/>
        <v>10000</v>
      </c>
      <c r="N61" s="10" t="str">
        <f t="shared" si="35"/>
        <v>○</v>
      </c>
    </row>
    <row r="62" spans="1:38">
      <c r="A62" s="22">
        <v>200</v>
      </c>
      <c r="B62" s="9">
        <f>説明!H14</f>
        <v>0</v>
      </c>
      <c r="C62" s="10">
        <f t="shared" si="24"/>
        <v>1</v>
      </c>
      <c r="D62" s="10" t="str">
        <f t="shared" si="25"/>
        <v>○</v>
      </c>
      <c r="E62" s="10">
        <f t="shared" si="26"/>
        <v>2.3010299956639813</v>
      </c>
      <c r="F62" s="10" t="str">
        <f t="shared" si="27"/>
        <v>○</v>
      </c>
      <c r="G62" s="10">
        <f t="shared" si="28"/>
        <v>200</v>
      </c>
      <c r="H62" s="10" t="str">
        <f t="shared" si="29"/>
        <v>○</v>
      </c>
      <c r="I62" s="10">
        <f t="shared" si="30"/>
        <v>460.20599913279625</v>
      </c>
      <c r="J62" s="10" t="str">
        <f t="shared" si="31"/>
        <v>○</v>
      </c>
      <c r="K62" s="10">
        <f t="shared" si="32"/>
        <v>2828.4271247461875</v>
      </c>
      <c r="L62" s="10" t="str">
        <f t="shared" si="33"/>
        <v>○</v>
      </c>
      <c r="M62" s="10">
        <f t="shared" si="34"/>
        <v>40000</v>
      </c>
      <c r="N62" s="10" t="str">
        <f t="shared" si="35"/>
        <v>○</v>
      </c>
    </row>
    <row r="63" spans="1:38">
      <c r="A63" s="22">
        <v>300</v>
      </c>
      <c r="B63" s="9">
        <f>説明!H15</f>
        <v>0</v>
      </c>
      <c r="C63" s="10">
        <f t="shared" si="24"/>
        <v>1</v>
      </c>
      <c r="D63" s="10" t="str">
        <f t="shared" si="25"/>
        <v>○</v>
      </c>
      <c r="E63" s="10">
        <f t="shared" si="26"/>
        <v>2.4771212547196626</v>
      </c>
      <c r="F63" s="10" t="str">
        <f t="shared" si="27"/>
        <v>○</v>
      </c>
      <c r="G63" s="10">
        <f t="shared" si="28"/>
        <v>300</v>
      </c>
      <c r="H63" s="10" t="str">
        <f t="shared" si="29"/>
        <v>○</v>
      </c>
      <c r="I63" s="10">
        <f t="shared" si="30"/>
        <v>743.13637641589878</v>
      </c>
      <c r="J63" s="10" t="str">
        <f t="shared" si="31"/>
        <v>○</v>
      </c>
      <c r="K63" s="10">
        <f t="shared" si="32"/>
        <v>5196.1524227066311</v>
      </c>
      <c r="L63" s="10" t="str">
        <f t="shared" si="33"/>
        <v>○</v>
      </c>
      <c r="M63" s="10">
        <f t="shared" si="34"/>
        <v>90000</v>
      </c>
      <c r="N63" s="10" t="str">
        <f t="shared" si="35"/>
        <v>○</v>
      </c>
    </row>
    <row r="64" spans="1:38">
      <c r="A64" s="22">
        <v>400</v>
      </c>
      <c r="B64" s="9">
        <f>説明!H16</f>
        <v>0</v>
      </c>
      <c r="C64" s="10">
        <f t="shared" si="24"/>
        <v>1</v>
      </c>
      <c r="D64" s="10" t="str">
        <f t="shared" si="25"/>
        <v>○</v>
      </c>
      <c r="E64" s="10">
        <f t="shared" si="26"/>
        <v>2.6020599913279625</v>
      </c>
      <c r="F64" s="10" t="str">
        <f t="shared" si="27"/>
        <v>○</v>
      </c>
      <c r="G64" s="10">
        <f t="shared" si="28"/>
        <v>400</v>
      </c>
      <c r="H64" s="10" t="str">
        <f t="shared" si="29"/>
        <v>○</v>
      </c>
      <c r="I64" s="10">
        <f t="shared" si="30"/>
        <v>1040.823996531185</v>
      </c>
      <c r="J64" s="10" t="str">
        <f t="shared" si="31"/>
        <v>○</v>
      </c>
      <c r="K64" s="10">
        <f t="shared" si="32"/>
        <v>8000</v>
      </c>
      <c r="L64" s="10" t="str">
        <f t="shared" si="33"/>
        <v>○</v>
      </c>
      <c r="M64" s="10">
        <f t="shared" si="34"/>
        <v>160000</v>
      </c>
      <c r="N64" s="10" t="str">
        <f t="shared" si="35"/>
        <v>○</v>
      </c>
    </row>
    <row r="65" spans="1:14">
      <c r="A65" s="22">
        <v>500</v>
      </c>
      <c r="B65" s="9">
        <f>説明!H17</f>
        <v>0</v>
      </c>
      <c r="C65" s="10">
        <f t="shared" si="24"/>
        <v>1</v>
      </c>
      <c r="D65" s="10" t="str">
        <f t="shared" si="25"/>
        <v>○</v>
      </c>
      <c r="E65" s="10">
        <f t="shared" si="26"/>
        <v>2.6989700043360187</v>
      </c>
      <c r="F65" s="10" t="str">
        <f t="shared" si="27"/>
        <v>○</v>
      </c>
      <c r="G65" s="10">
        <f t="shared" si="28"/>
        <v>500</v>
      </c>
      <c r="H65" s="10" t="str">
        <f t="shared" si="29"/>
        <v>○</v>
      </c>
      <c r="I65" s="10">
        <f t="shared" si="30"/>
        <v>1349.4850021680095</v>
      </c>
      <c r="J65" s="10" t="str">
        <f t="shared" si="31"/>
        <v>○</v>
      </c>
      <c r="K65" s="10">
        <f t="shared" si="32"/>
        <v>11180.339887498953</v>
      </c>
      <c r="L65" s="10" t="str">
        <f t="shared" si="33"/>
        <v>○</v>
      </c>
      <c r="M65" s="10">
        <f t="shared" si="34"/>
        <v>250000</v>
      </c>
      <c r="N65" s="10" t="str">
        <f t="shared" si="35"/>
        <v>○</v>
      </c>
    </row>
    <row r="66" spans="1:14">
      <c r="A66" s="22">
        <v>600</v>
      </c>
      <c r="B66" s="9">
        <f>説明!H18</f>
        <v>0</v>
      </c>
      <c r="C66" s="10">
        <f t="shared" si="24"/>
        <v>1</v>
      </c>
      <c r="D66" s="10" t="str">
        <f t="shared" si="25"/>
        <v>○</v>
      </c>
      <c r="E66" s="10">
        <f t="shared" si="26"/>
        <v>2.7781512503836434</v>
      </c>
      <c r="F66" s="10" t="str">
        <f t="shared" si="27"/>
        <v>○</v>
      </c>
      <c r="G66" s="10">
        <f t="shared" si="28"/>
        <v>600</v>
      </c>
      <c r="H66" s="10" t="str">
        <f t="shared" si="29"/>
        <v>○</v>
      </c>
      <c r="I66" s="10">
        <f t="shared" si="30"/>
        <v>1666.8907502301861</v>
      </c>
      <c r="J66" s="10" t="str">
        <f t="shared" si="31"/>
        <v>○</v>
      </c>
      <c r="K66" s="10">
        <f t="shared" si="32"/>
        <v>14696.938456699054</v>
      </c>
      <c r="L66" s="10" t="str">
        <f t="shared" si="33"/>
        <v>○</v>
      </c>
      <c r="M66" s="10">
        <f t="shared" si="34"/>
        <v>360000</v>
      </c>
      <c r="N66" s="10" t="str">
        <f t="shared" si="35"/>
        <v>○</v>
      </c>
    </row>
    <row r="67" spans="1:14">
      <c r="A67" s="22">
        <v>700</v>
      </c>
      <c r="B67" s="9">
        <f>説明!H19</f>
        <v>0</v>
      </c>
      <c r="C67" s="10">
        <f t="shared" si="24"/>
        <v>1</v>
      </c>
      <c r="D67" s="10" t="str">
        <f t="shared" si="25"/>
        <v>○</v>
      </c>
      <c r="E67" s="10">
        <f t="shared" si="26"/>
        <v>2.8450980400142569</v>
      </c>
      <c r="F67" s="10" t="str">
        <f t="shared" si="27"/>
        <v>○</v>
      </c>
      <c r="G67" s="10">
        <f t="shared" si="28"/>
        <v>700</v>
      </c>
      <c r="H67" s="10" t="str">
        <f t="shared" si="29"/>
        <v>○</v>
      </c>
      <c r="I67" s="10">
        <f t="shared" si="30"/>
        <v>1991.5686280099799</v>
      </c>
      <c r="J67" s="10" t="str">
        <f t="shared" si="31"/>
        <v>○</v>
      </c>
      <c r="K67" s="10">
        <f t="shared" si="32"/>
        <v>18520.259177452117</v>
      </c>
      <c r="L67" s="10" t="str">
        <f t="shared" si="33"/>
        <v>○</v>
      </c>
      <c r="M67" s="10">
        <f t="shared" si="34"/>
        <v>490000</v>
      </c>
      <c r="N67" s="10" t="str">
        <f t="shared" si="35"/>
        <v>○</v>
      </c>
    </row>
    <row r="68" spans="1:14">
      <c r="A68" s="22">
        <v>800</v>
      </c>
      <c r="B68" s="9">
        <f>説明!H20</f>
        <v>0</v>
      </c>
      <c r="C68" s="10">
        <f t="shared" si="24"/>
        <v>1</v>
      </c>
      <c r="D68" s="10" t="str">
        <f t="shared" si="25"/>
        <v>○</v>
      </c>
      <c r="E68" s="10">
        <f t="shared" si="26"/>
        <v>2.9030899869919438</v>
      </c>
      <c r="F68" s="10" t="str">
        <f t="shared" si="27"/>
        <v>○</v>
      </c>
      <c r="G68" s="10">
        <f t="shared" si="28"/>
        <v>800</v>
      </c>
      <c r="H68" s="10" t="str">
        <f t="shared" si="29"/>
        <v>○</v>
      </c>
      <c r="I68" s="10">
        <f t="shared" si="30"/>
        <v>2322.471989593555</v>
      </c>
      <c r="J68" s="10" t="str">
        <f t="shared" si="31"/>
        <v>○</v>
      </c>
      <c r="K68" s="10">
        <f t="shared" si="32"/>
        <v>22627.416997969503</v>
      </c>
      <c r="L68" s="10" t="str">
        <f t="shared" si="33"/>
        <v>○</v>
      </c>
      <c r="M68" s="10">
        <f t="shared" si="34"/>
        <v>640000</v>
      </c>
      <c r="N68" s="10" t="str">
        <f t="shared" si="35"/>
        <v>○</v>
      </c>
    </row>
    <row r="69" spans="1:14">
      <c r="A69" s="22">
        <v>900</v>
      </c>
      <c r="B69" s="9">
        <f>説明!H21</f>
        <v>0</v>
      </c>
      <c r="C69" s="10">
        <f t="shared" si="24"/>
        <v>1</v>
      </c>
      <c r="D69" s="10" t="str">
        <f t="shared" si="25"/>
        <v>○</v>
      </c>
      <c r="E69" s="10">
        <f t="shared" si="26"/>
        <v>2.9542425094393248</v>
      </c>
      <c r="F69" s="10" t="str">
        <f t="shared" si="27"/>
        <v>○</v>
      </c>
      <c r="G69" s="10">
        <f t="shared" si="28"/>
        <v>900</v>
      </c>
      <c r="H69" s="10" t="str">
        <f t="shared" si="29"/>
        <v>○</v>
      </c>
      <c r="I69" s="10">
        <f t="shared" si="30"/>
        <v>2658.8182584953925</v>
      </c>
      <c r="J69" s="10" t="str">
        <f t="shared" si="31"/>
        <v>○</v>
      </c>
      <c r="K69" s="10">
        <f t="shared" si="32"/>
        <v>26999.999999999996</v>
      </c>
      <c r="L69" s="10" t="str">
        <f t="shared" si="33"/>
        <v>○</v>
      </c>
      <c r="M69" s="10">
        <f t="shared" si="34"/>
        <v>810000</v>
      </c>
      <c r="N69" s="10" t="str">
        <f t="shared" si="35"/>
        <v>○</v>
      </c>
    </row>
    <row r="70" spans="1:14">
      <c r="A70" s="22">
        <v>1000</v>
      </c>
      <c r="B70" s="9">
        <f>説明!H22</f>
        <v>0</v>
      </c>
      <c r="C70" s="10">
        <f t="shared" si="24"/>
        <v>1</v>
      </c>
      <c r="D70" s="10" t="str">
        <f t="shared" si="25"/>
        <v>○</v>
      </c>
      <c r="E70" s="10">
        <f t="shared" si="26"/>
        <v>3</v>
      </c>
      <c r="F70" s="10" t="str">
        <f t="shared" si="27"/>
        <v>○</v>
      </c>
      <c r="G70" s="10">
        <f t="shared" si="28"/>
        <v>1000</v>
      </c>
      <c r="H70" s="10" t="str">
        <f t="shared" si="29"/>
        <v>○</v>
      </c>
      <c r="I70" s="10">
        <f t="shared" si="30"/>
        <v>3000</v>
      </c>
      <c r="J70" s="10" t="str">
        <f t="shared" si="31"/>
        <v>○</v>
      </c>
      <c r="K70" s="10">
        <f t="shared" si="32"/>
        <v>31622.776601683781</v>
      </c>
      <c r="L70" s="10" t="str">
        <f t="shared" si="33"/>
        <v>○</v>
      </c>
      <c r="M70" s="10">
        <f t="shared" si="34"/>
        <v>1000000</v>
      </c>
      <c r="N70" s="10" t="str">
        <f t="shared" si="35"/>
        <v>○</v>
      </c>
    </row>
  </sheetData>
  <mergeCells count="9">
    <mergeCell ref="P49:Z49"/>
    <mergeCell ref="AB49:AL49"/>
    <mergeCell ref="B1:C1"/>
    <mergeCell ref="B25:C25"/>
    <mergeCell ref="B48:C48"/>
    <mergeCell ref="P2:Z2"/>
    <mergeCell ref="AB2:AL2"/>
    <mergeCell ref="P26:Z26"/>
    <mergeCell ref="AB26:AL26"/>
  </mergeCells>
  <phoneticPr fontId="1"/>
  <pageMargins left="0.7" right="0.7" top="0.75" bottom="0.75" header="0.3" footer="0.3"/>
  <ignoredErrors>
    <ignoredError sqref="E3:M70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説明</vt:lpstr>
      <vt:lpstr>測定値のグラフ</vt:lpstr>
      <vt:lpstr>理論値と測定値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大井翔</dc:creator>
  <cp:lastModifiedBy>翔 大井</cp:lastModifiedBy>
  <dcterms:created xsi:type="dcterms:W3CDTF">2015-06-05T18:19:34Z</dcterms:created>
  <dcterms:modified xsi:type="dcterms:W3CDTF">2026-04-27T23:01:21Z</dcterms:modified>
</cp:coreProperties>
</file>